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memgobdo.sharepoint.com/sites/OficinadeAccesoalaInformacion/Documentos compartidos/Oficina de Acceso a la Informacion/DOCUMENTOS VARIOS PORTAL/Nominas/2026/Julio/"/>
    </mc:Choice>
  </mc:AlternateContent>
  <xr:revisionPtr revIDLastSave="20" documentId="8_{78134F63-779E-40F2-80A8-60E0DF1A1C07}" xr6:coauthVersionLast="47" xr6:coauthVersionMax="47" xr10:uidLastSave="{122DD27B-B3CF-451B-AA4E-7095408221E1}"/>
  <bookViews>
    <workbookView xWindow="6225" yWindow="4185" windowWidth="21600" windowHeight="11295" tabRatio="565" firstSheet="2" activeTab="3" xr2:uid="{00000000-000D-0000-FFFF-FFFF00000000}"/>
  </bookViews>
  <sheets>
    <sheet name="FIJOS" sheetId="33" r:id="rId1"/>
    <sheet name="TEMPORAL " sheetId="32" r:id="rId2"/>
    <sheet name="EVENTUAL" sheetId="36" r:id="rId3"/>
    <sheet name="INTERINATO" sheetId="28" r:id="rId4"/>
    <sheet name="PERIODO PROBATORIO" sheetId="34" r:id="rId5"/>
    <sheet name="COMPENSACION MILITAR" sheetId="21" r:id="rId6"/>
  </sheets>
  <externalReferences>
    <externalReference r:id="rId7"/>
  </externalReferences>
  <definedNames>
    <definedName name="_xlnm._FilterDatabase" localSheetId="5" hidden="1">'COMPENSACION MILITAR'!$E$8:$J$148</definedName>
    <definedName name="_xlnm._FilterDatabase" localSheetId="2" hidden="1">EVENTUAL!$A$8:$O$18</definedName>
    <definedName name="_xlnm._FilterDatabase" localSheetId="0" hidden="1">FIJOS!$A$7:$M$500</definedName>
    <definedName name="_xlnm._FilterDatabase" localSheetId="3" hidden="1">INTERINATO!$A$8:$K$27</definedName>
    <definedName name="_xlnm._FilterDatabase" localSheetId="4" hidden="1">'PERIODO PROBATORIO'!$A$8:$N$8</definedName>
    <definedName name="_xlnm._FilterDatabase" localSheetId="1" hidden="1">'TEMPORAL '!$A$7:$P$352</definedName>
    <definedName name="_xlnm.Print_Area" localSheetId="5">'COMPENSACION MILITAR'!$A$2:$J$157</definedName>
    <definedName name="_xlnm.Print_Area" localSheetId="2">EVENTUAL!$A$1:$O$29</definedName>
    <definedName name="_xlnm.Print_Area" localSheetId="0">FIJOS!$A$1:$M$511</definedName>
    <definedName name="_xlnm.Print_Area" localSheetId="3">INTERINATO!$A$1:$L$37</definedName>
    <definedName name="_xlnm.Print_Area" localSheetId="1">'TEMPORAL '!$A$1:$P$362</definedName>
    <definedName name="_xlnm.Print_Titles" localSheetId="5">'COMPENSACION MILITAR'!$7:$8</definedName>
    <definedName name="_xlnm.Print_Titles" localSheetId="2">EVENTUAL!$8:$9</definedName>
    <definedName name="_xlnm.Print_Titles" localSheetId="0">FIJOS!$7:$8</definedName>
    <definedName name="_xlnm.Print_Titles" localSheetId="1">'TEMPORAL '!$7:$8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33" l="1"/>
  <c r="K11" i="33"/>
  <c r="K12" i="33"/>
  <c r="K13" i="33"/>
  <c r="K14" i="33"/>
  <c r="K15" i="33"/>
  <c r="K16" i="33"/>
  <c r="K17" i="33"/>
  <c r="K18" i="33"/>
  <c r="K19" i="33"/>
  <c r="K20" i="33"/>
  <c r="K21" i="33"/>
  <c r="K22" i="33"/>
  <c r="K23" i="33"/>
  <c r="K24" i="33"/>
  <c r="K25" i="33"/>
  <c r="K26" i="33"/>
  <c r="K27" i="33"/>
  <c r="K28" i="33"/>
  <c r="K29" i="33"/>
  <c r="K30" i="33"/>
  <c r="K31" i="33"/>
  <c r="K32" i="33"/>
  <c r="K33" i="33"/>
  <c r="K34" i="33"/>
  <c r="K35" i="33"/>
  <c r="K36" i="33"/>
  <c r="K37" i="33"/>
  <c r="K38" i="33"/>
  <c r="K39" i="33"/>
  <c r="K40" i="33"/>
  <c r="K41" i="33"/>
  <c r="L41" i="33" s="1"/>
  <c r="K42" i="33"/>
  <c r="K43" i="33"/>
  <c r="K44" i="33"/>
  <c r="K45" i="33"/>
  <c r="K46" i="33"/>
  <c r="K47" i="33"/>
  <c r="K48" i="33"/>
  <c r="K49" i="33"/>
  <c r="K50" i="33"/>
  <c r="K51" i="33"/>
  <c r="K52" i="33"/>
  <c r="K53" i="33"/>
  <c r="K54" i="33"/>
  <c r="K55" i="33"/>
  <c r="K56" i="33"/>
  <c r="K57" i="33"/>
  <c r="K58" i="33"/>
  <c r="L58" i="33" s="1"/>
  <c r="K59" i="33"/>
  <c r="K60" i="33"/>
  <c r="K61" i="33"/>
  <c r="K62" i="33"/>
  <c r="K63" i="33"/>
  <c r="K64" i="33"/>
  <c r="K65" i="33"/>
  <c r="K66" i="33"/>
  <c r="K67" i="33"/>
  <c r="K68" i="33"/>
  <c r="K69" i="33"/>
  <c r="K70" i="33"/>
  <c r="K71" i="33"/>
  <c r="K72" i="33"/>
  <c r="K73" i="33"/>
  <c r="K74" i="33"/>
  <c r="K75" i="33"/>
  <c r="K76" i="33"/>
  <c r="K77" i="33"/>
  <c r="K78" i="33"/>
  <c r="K79" i="33"/>
  <c r="K80" i="33"/>
  <c r="K81" i="33"/>
  <c r="K82" i="33"/>
  <c r="K83" i="33"/>
  <c r="K84" i="33"/>
  <c r="L84" i="33" s="1"/>
  <c r="K85" i="33"/>
  <c r="K86" i="33"/>
  <c r="K87" i="33"/>
  <c r="K88" i="33"/>
  <c r="K89" i="33"/>
  <c r="K90" i="33"/>
  <c r="K91" i="33"/>
  <c r="K92" i="33"/>
  <c r="K93" i="33"/>
  <c r="K94" i="33"/>
  <c r="K95" i="33"/>
  <c r="K96" i="33"/>
  <c r="K97" i="33"/>
  <c r="K98" i="33"/>
  <c r="K99" i="33"/>
  <c r="L99" i="33" s="1"/>
  <c r="K100" i="33"/>
  <c r="K101" i="33"/>
  <c r="K102" i="33"/>
  <c r="K103" i="33"/>
  <c r="K104" i="33"/>
  <c r="K105" i="33"/>
  <c r="K106" i="33"/>
  <c r="K107" i="33"/>
  <c r="K108" i="33"/>
  <c r="K109" i="33"/>
  <c r="K110" i="33"/>
  <c r="K111" i="33"/>
  <c r="K112" i="33"/>
  <c r="K113" i="33"/>
  <c r="K114" i="33"/>
  <c r="K115" i="33"/>
  <c r="K116" i="33"/>
  <c r="K117" i="33"/>
  <c r="K118" i="33"/>
  <c r="K119" i="33"/>
  <c r="K120" i="33"/>
  <c r="K121" i="33"/>
  <c r="K122" i="33"/>
  <c r="K123" i="33"/>
  <c r="K124" i="33"/>
  <c r="K125" i="33"/>
  <c r="K126" i="33"/>
  <c r="K127" i="33"/>
  <c r="K128" i="33"/>
  <c r="K129" i="33"/>
  <c r="K130" i="33"/>
  <c r="K131" i="33"/>
  <c r="K132" i="33"/>
  <c r="K133" i="33"/>
  <c r="K134" i="33"/>
  <c r="K135" i="33"/>
  <c r="K136" i="33"/>
  <c r="K137" i="33"/>
  <c r="K138" i="33"/>
  <c r="K139" i="33"/>
  <c r="K140" i="33"/>
  <c r="K141" i="33"/>
  <c r="K142" i="33"/>
  <c r="K143" i="33"/>
  <c r="K144" i="33"/>
  <c r="K145" i="33"/>
  <c r="K146" i="33"/>
  <c r="K147" i="33"/>
  <c r="K148" i="33"/>
  <c r="K149" i="33"/>
  <c r="K150" i="33"/>
  <c r="K151" i="33"/>
  <c r="K152" i="33"/>
  <c r="K153" i="33"/>
  <c r="K154" i="33"/>
  <c r="K155" i="33"/>
  <c r="K156" i="33"/>
  <c r="K157" i="33"/>
  <c r="K158" i="33"/>
  <c r="K159" i="33"/>
  <c r="K160" i="33"/>
  <c r="K161" i="33"/>
  <c r="K162" i="33"/>
  <c r="K163" i="33"/>
  <c r="K164" i="33"/>
  <c r="K165" i="33"/>
  <c r="K166" i="33"/>
  <c r="K167" i="33"/>
  <c r="K168" i="33"/>
  <c r="K169" i="33"/>
  <c r="K170" i="33"/>
  <c r="K171" i="33"/>
  <c r="K172" i="33"/>
  <c r="K173" i="33"/>
  <c r="K174" i="33"/>
  <c r="K175" i="33"/>
  <c r="K176" i="33"/>
  <c r="L176" i="33" s="1"/>
  <c r="K177" i="33"/>
  <c r="K178" i="33"/>
  <c r="L178" i="33" s="1"/>
  <c r="K179" i="33"/>
  <c r="K180" i="33"/>
  <c r="K181" i="33"/>
  <c r="K182" i="33"/>
  <c r="K183" i="33"/>
  <c r="L183" i="33" s="1"/>
  <c r="K184" i="33"/>
  <c r="L184" i="33" s="1"/>
  <c r="K185" i="33"/>
  <c r="K186" i="33"/>
  <c r="K187" i="33"/>
  <c r="K188" i="33"/>
  <c r="L188" i="33" s="1"/>
  <c r="K189" i="33"/>
  <c r="L189" i="33" s="1"/>
  <c r="K190" i="33"/>
  <c r="K191" i="33"/>
  <c r="L191" i="33" s="1"/>
  <c r="K192" i="33"/>
  <c r="K193" i="33"/>
  <c r="K194" i="33"/>
  <c r="K195" i="33"/>
  <c r="K196" i="33"/>
  <c r="L196" i="33" s="1"/>
  <c r="K197" i="33"/>
  <c r="K198" i="33"/>
  <c r="K199" i="33"/>
  <c r="K200" i="33"/>
  <c r="K201" i="33"/>
  <c r="K202" i="33"/>
  <c r="K203" i="33"/>
  <c r="K204" i="33"/>
  <c r="K205" i="33"/>
  <c r="K206" i="33"/>
  <c r="K207" i="33"/>
  <c r="K208" i="33"/>
  <c r="K209" i="33"/>
  <c r="K210" i="33"/>
  <c r="K211" i="33"/>
  <c r="K212" i="33"/>
  <c r="K213" i="33"/>
  <c r="K214" i="33"/>
  <c r="K215" i="33"/>
  <c r="K216" i="33"/>
  <c r="K217" i="33"/>
  <c r="K218" i="33"/>
  <c r="K219" i="33"/>
  <c r="K220" i="33"/>
  <c r="K221" i="33"/>
  <c r="K222" i="33"/>
  <c r="K223" i="33"/>
  <c r="K224" i="33"/>
  <c r="K225" i="33"/>
  <c r="K226" i="33"/>
  <c r="K227" i="33"/>
  <c r="K228" i="33"/>
  <c r="K229" i="33"/>
  <c r="K230" i="33"/>
  <c r="K231" i="33"/>
  <c r="K232" i="33"/>
  <c r="K233" i="33"/>
  <c r="K234" i="33"/>
  <c r="K235" i="33"/>
  <c r="K236" i="33"/>
  <c r="K237" i="33"/>
  <c r="K238" i="33"/>
  <c r="K239" i="33"/>
  <c r="K240" i="33"/>
  <c r="K241" i="33"/>
  <c r="K242" i="33"/>
  <c r="K243" i="33"/>
  <c r="K244" i="33"/>
  <c r="K245" i="33"/>
  <c r="K246" i="33"/>
  <c r="K247" i="33"/>
  <c r="K248" i="33"/>
  <c r="K249" i="33"/>
  <c r="K250" i="33"/>
  <c r="K251" i="33"/>
  <c r="K252" i="33"/>
  <c r="K253" i="33"/>
  <c r="K254" i="33"/>
  <c r="K255" i="33"/>
  <c r="K256" i="33"/>
  <c r="K257" i="33"/>
  <c r="K258" i="33"/>
  <c r="K259" i="33"/>
  <c r="K260" i="33"/>
  <c r="K261" i="33"/>
  <c r="K262" i="33"/>
  <c r="K263" i="33"/>
  <c r="K264" i="33"/>
  <c r="K265" i="33"/>
  <c r="K266" i="33"/>
  <c r="K267" i="33"/>
  <c r="K268" i="33"/>
  <c r="K269" i="33"/>
  <c r="K270" i="33"/>
  <c r="K271" i="33"/>
  <c r="K272" i="33"/>
  <c r="K273" i="33"/>
  <c r="K274" i="33"/>
  <c r="K275" i="33"/>
  <c r="K276" i="33"/>
  <c r="K277" i="33"/>
  <c r="K278" i="33"/>
  <c r="K279" i="33"/>
  <c r="K280" i="33"/>
  <c r="K281" i="33"/>
  <c r="K282" i="33"/>
  <c r="K283" i="33"/>
  <c r="K284" i="33"/>
  <c r="K285" i="33"/>
  <c r="K286" i="33"/>
  <c r="K287" i="33"/>
  <c r="K288" i="33"/>
  <c r="K289" i="33"/>
  <c r="K290" i="33"/>
  <c r="K291" i="33"/>
  <c r="K292" i="33"/>
  <c r="L292" i="33" s="1"/>
  <c r="K293" i="33"/>
  <c r="K294" i="33"/>
  <c r="K295" i="33"/>
  <c r="K296" i="33"/>
  <c r="K297" i="33"/>
  <c r="K298" i="33"/>
  <c r="K299" i="33"/>
  <c r="K300" i="33"/>
  <c r="K301" i="33"/>
  <c r="K302" i="33"/>
  <c r="K303" i="33"/>
  <c r="K304" i="33"/>
  <c r="K305" i="33"/>
  <c r="K306" i="33"/>
  <c r="K307" i="33"/>
  <c r="L307" i="33" s="1"/>
  <c r="K308" i="33"/>
  <c r="K309" i="33"/>
  <c r="K310" i="33"/>
  <c r="L310" i="33" s="1"/>
  <c r="K311" i="33"/>
  <c r="K312" i="33"/>
  <c r="K313" i="33"/>
  <c r="K314" i="33"/>
  <c r="K315" i="33"/>
  <c r="K316" i="33"/>
  <c r="K317" i="33"/>
  <c r="K318" i="33"/>
  <c r="K319" i="33"/>
  <c r="L319" i="33" s="1"/>
  <c r="K320" i="33"/>
  <c r="K321" i="33"/>
  <c r="K322" i="33"/>
  <c r="K323" i="33"/>
  <c r="K324" i="33"/>
  <c r="K325" i="33"/>
  <c r="K326" i="33"/>
  <c r="K327" i="33"/>
  <c r="K328" i="33"/>
  <c r="K329" i="33"/>
  <c r="K330" i="33"/>
  <c r="K331" i="33"/>
  <c r="K332" i="33"/>
  <c r="K333" i="33"/>
  <c r="K334" i="33"/>
  <c r="K335" i="33"/>
  <c r="L335" i="33" s="1"/>
  <c r="K336" i="33"/>
  <c r="K337" i="33"/>
  <c r="K338" i="33"/>
  <c r="K339" i="33"/>
  <c r="K340" i="33"/>
  <c r="K341" i="33"/>
  <c r="K342" i="33"/>
  <c r="K343" i="33"/>
  <c r="K344" i="33"/>
  <c r="K345" i="33"/>
  <c r="K346" i="33"/>
  <c r="K347" i="33"/>
  <c r="K348" i="33"/>
  <c r="K349" i="33"/>
  <c r="K350" i="33"/>
  <c r="K351" i="33"/>
  <c r="K352" i="33"/>
  <c r="K353" i="33"/>
  <c r="K354" i="33"/>
  <c r="K355" i="33"/>
  <c r="K356" i="33"/>
  <c r="K357" i="33"/>
  <c r="K358" i="33"/>
  <c r="K359" i="33"/>
  <c r="K360" i="33"/>
  <c r="K361" i="33"/>
  <c r="K362" i="33"/>
  <c r="K363" i="33"/>
  <c r="K364" i="33"/>
  <c r="L364" i="33" s="1"/>
  <c r="K365" i="33"/>
  <c r="K366" i="33"/>
  <c r="K367" i="33"/>
  <c r="K368" i="33"/>
  <c r="K369" i="33"/>
  <c r="K370" i="33"/>
  <c r="K371" i="33"/>
  <c r="K372" i="33"/>
  <c r="K373" i="33"/>
  <c r="K374" i="33"/>
  <c r="K375" i="33"/>
  <c r="K376" i="33"/>
  <c r="K377" i="33"/>
  <c r="K378" i="33"/>
  <c r="K379" i="33"/>
  <c r="K380" i="33"/>
  <c r="K381" i="33"/>
  <c r="K382" i="33"/>
  <c r="K383" i="33"/>
  <c r="K384" i="33"/>
  <c r="K385" i="33"/>
  <c r="K386" i="33"/>
  <c r="K387" i="33"/>
  <c r="K388" i="33"/>
  <c r="K389" i="33"/>
  <c r="K390" i="33"/>
  <c r="K391" i="33"/>
  <c r="K392" i="33"/>
  <c r="K393" i="33"/>
  <c r="K394" i="33"/>
  <c r="K395" i="33"/>
  <c r="K396" i="33"/>
  <c r="K397" i="33"/>
  <c r="K398" i="33"/>
  <c r="K399" i="33"/>
  <c r="K400" i="33"/>
  <c r="K401" i="33"/>
  <c r="K402" i="33"/>
  <c r="K403" i="33"/>
  <c r="K404" i="33"/>
  <c r="K405" i="33"/>
  <c r="K406" i="33"/>
  <c r="K407" i="33"/>
  <c r="K408" i="33"/>
  <c r="K409" i="33"/>
  <c r="K410" i="33"/>
  <c r="K411" i="33"/>
  <c r="K412" i="33"/>
  <c r="K413" i="33"/>
  <c r="K414" i="33"/>
  <c r="K415" i="33"/>
  <c r="K416" i="33"/>
  <c r="K417" i="33"/>
  <c r="K418" i="33"/>
  <c r="K419" i="33"/>
  <c r="K420" i="33"/>
  <c r="K421" i="33"/>
  <c r="K422" i="33"/>
  <c r="K423" i="33"/>
  <c r="K424" i="33"/>
  <c r="K425" i="33"/>
  <c r="K426" i="33"/>
  <c r="K427" i="33"/>
  <c r="K428" i="33"/>
  <c r="K429" i="33"/>
  <c r="K430" i="33"/>
  <c r="K431" i="33"/>
  <c r="K432" i="33"/>
  <c r="K433" i="33"/>
  <c r="K434" i="33"/>
  <c r="K435" i="33"/>
  <c r="K436" i="33"/>
  <c r="K437" i="33"/>
  <c r="K438" i="33"/>
  <c r="K439" i="33"/>
  <c r="K440" i="33"/>
  <c r="K441" i="33"/>
  <c r="K442" i="33"/>
  <c r="K443" i="33"/>
  <c r="K444" i="33"/>
  <c r="K445" i="33"/>
  <c r="K446" i="33"/>
  <c r="K447" i="33"/>
  <c r="K448" i="33"/>
  <c r="K449" i="33"/>
  <c r="K450" i="33"/>
  <c r="K451" i="33"/>
  <c r="K452" i="33"/>
  <c r="K453" i="33"/>
  <c r="K454" i="33"/>
  <c r="K455" i="33"/>
  <c r="K456" i="33"/>
  <c r="K457" i="33"/>
  <c r="K458" i="33"/>
  <c r="K459" i="33"/>
  <c r="K460" i="33"/>
  <c r="K461" i="33"/>
  <c r="K462" i="33"/>
  <c r="K463" i="33"/>
  <c r="K464" i="33"/>
  <c r="K465" i="33"/>
  <c r="K466" i="33"/>
  <c r="K467" i="33"/>
  <c r="K468" i="33"/>
  <c r="K469" i="33"/>
  <c r="K470" i="33"/>
  <c r="K471" i="33"/>
  <c r="K472" i="33"/>
  <c r="K473" i="33"/>
  <c r="K474" i="33"/>
  <c r="K475" i="33"/>
  <c r="K476" i="33"/>
  <c r="K477" i="33"/>
  <c r="K478" i="33"/>
  <c r="K479" i="33"/>
  <c r="K480" i="33"/>
  <c r="K481" i="33"/>
  <c r="K482" i="33"/>
  <c r="K483" i="33"/>
  <c r="K484" i="33"/>
  <c r="K485" i="33"/>
  <c r="K486" i="33"/>
  <c r="K487" i="33"/>
  <c r="K488" i="33"/>
  <c r="K489" i="33"/>
  <c r="K490" i="33"/>
  <c r="K491" i="33"/>
  <c r="K492" i="33"/>
  <c r="K493" i="33"/>
  <c r="K494" i="33"/>
  <c r="K495" i="33"/>
  <c r="K496" i="33"/>
  <c r="K497" i="33"/>
  <c r="K498" i="33"/>
  <c r="K499" i="33"/>
  <c r="F10" i="33"/>
  <c r="L10" i="33" s="1"/>
  <c r="F11" i="33"/>
  <c r="F12" i="33"/>
  <c r="L12" i="33" s="1"/>
  <c r="F13" i="33"/>
  <c r="L13" i="33" s="1"/>
  <c r="F14" i="33"/>
  <c r="L14" i="33" s="1"/>
  <c r="F15" i="33"/>
  <c r="L15" i="33" s="1"/>
  <c r="F16" i="33"/>
  <c r="L16" i="33" s="1"/>
  <c r="F17" i="33"/>
  <c r="F18" i="33"/>
  <c r="F19" i="33"/>
  <c r="F20" i="33"/>
  <c r="F21" i="33"/>
  <c r="L21" i="33" s="1"/>
  <c r="F22" i="33"/>
  <c r="L22" i="33" s="1"/>
  <c r="F23" i="33"/>
  <c r="L23" i="33" s="1"/>
  <c r="F24" i="33"/>
  <c r="L24" i="33" s="1"/>
  <c r="F25" i="33"/>
  <c r="F26" i="33"/>
  <c r="L26" i="33" s="1"/>
  <c r="F27" i="33"/>
  <c r="F28" i="33"/>
  <c r="F29" i="33"/>
  <c r="F30" i="33"/>
  <c r="L30" i="33" s="1"/>
  <c r="F31" i="33"/>
  <c r="F32" i="33"/>
  <c r="L32" i="33" s="1"/>
  <c r="F33" i="33"/>
  <c r="L33" i="33" s="1"/>
  <c r="F34" i="33"/>
  <c r="L34" i="33" s="1"/>
  <c r="F35" i="33"/>
  <c r="L35" i="33" s="1"/>
  <c r="F36" i="33"/>
  <c r="L36" i="33" s="1"/>
  <c r="F37" i="33"/>
  <c r="L37" i="33" s="1"/>
  <c r="F38" i="33"/>
  <c r="L38" i="33" s="1"/>
  <c r="F39" i="33"/>
  <c r="F40" i="33"/>
  <c r="F42" i="33"/>
  <c r="L42" i="33" s="1"/>
  <c r="F43" i="33"/>
  <c r="L43" i="33" s="1"/>
  <c r="F44" i="33"/>
  <c r="L44" i="33" s="1"/>
  <c r="F45" i="33"/>
  <c r="F46" i="33"/>
  <c r="L46" i="33" s="1"/>
  <c r="F47" i="33"/>
  <c r="L47" i="33" s="1"/>
  <c r="F48" i="33"/>
  <c r="F49" i="33"/>
  <c r="F50" i="33"/>
  <c r="L50" i="33" s="1"/>
  <c r="F51" i="33"/>
  <c r="F52" i="33"/>
  <c r="F53" i="33"/>
  <c r="L53" i="33" s="1"/>
  <c r="F54" i="33"/>
  <c r="L54" i="33" s="1"/>
  <c r="F55" i="33"/>
  <c r="L55" i="33" s="1"/>
  <c r="F56" i="33"/>
  <c r="L56" i="33" s="1"/>
  <c r="F57" i="33"/>
  <c r="L57" i="33" s="1"/>
  <c r="F59" i="33"/>
  <c r="F60" i="33"/>
  <c r="F61" i="33"/>
  <c r="L61" i="33" s="1"/>
  <c r="F62" i="33"/>
  <c r="L62" i="33" s="1"/>
  <c r="F63" i="33"/>
  <c r="L63" i="33" s="1"/>
  <c r="F64" i="33"/>
  <c r="L64" i="33" s="1"/>
  <c r="F65" i="33"/>
  <c r="F66" i="33"/>
  <c r="L66" i="33" s="1"/>
  <c r="F67" i="33"/>
  <c r="L67" i="33" s="1"/>
  <c r="F68" i="33"/>
  <c r="L68" i="33" s="1"/>
  <c r="F69" i="33"/>
  <c r="F70" i="33"/>
  <c r="L70" i="33" s="1"/>
  <c r="F71" i="33"/>
  <c r="L71" i="33" s="1"/>
  <c r="F72" i="33"/>
  <c r="L72" i="33" s="1"/>
  <c r="F73" i="33"/>
  <c r="F74" i="33"/>
  <c r="L74" i="33" s="1"/>
  <c r="F75" i="33"/>
  <c r="L75" i="33" s="1"/>
  <c r="F76" i="33"/>
  <c r="L76" i="33" s="1"/>
  <c r="F77" i="33"/>
  <c r="L77" i="33" s="1"/>
  <c r="F78" i="33"/>
  <c r="L78" i="33" s="1"/>
  <c r="F79" i="33"/>
  <c r="F80" i="33"/>
  <c r="F81" i="33"/>
  <c r="L81" i="33" s="1"/>
  <c r="F82" i="33"/>
  <c r="L82" i="33" s="1"/>
  <c r="F83" i="33"/>
  <c r="L83" i="33" s="1"/>
  <c r="F85" i="33"/>
  <c r="L85" i="33" s="1"/>
  <c r="F86" i="33"/>
  <c r="L86" i="33" s="1"/>
  <c r="F87" i="33"/>
  <c r="L87" i="33" s="1"/>
  <c r="F88" i="33"/>
  <c r="L88" i="33" s="1"/>
  <c r="F89" i="33"/>
  <c r="L89" i="33" s="1"/>
  <c r="F90" i="33"/>
  <c r="L90" i="33" s="1"/>
  <c r="F91" i="33"/>
  <c r="L91" i="33" s="1"/>
  <c r="F92" i="33"/>
  <c r="L92" i="33" s="1"/>
  <c r="F93" i="33"/>
  <c r="L93" i="33" s="1"/>
  <c r="F94" i="33"/>
  <c r="L94" i="33" s="1"/>
  <c r="F95" i="33"/>
  <c r="L95" i="33" s="1"/>
  <c r="F96" i="33"/>
  <c r="L96" i="33" s="1"/>
  <c r="F97" i="33"/>
  <c r="L97" i="33" s="1"/>
  <c r="F98" i="33"/>
  <c r="L98" i="33" s="1"/>
  <c r="F100" i="33"/>
  <c r="F101" i="33"/>
  <c r="F102" i="33"/>
  <c r="L102" i="33" s="1"/>
  <c r="F103" i="33"/>
  <c r="F104" i="33"/>
  <c r="F105" i="33"/>
  <c r="F106" i="33"/>
  <c r="F107" i="33"/>
  <c r="F108" i="33"/>
  <c r="F109" i="33"/>
  <c r="F110" i="33"/>
  <c r="F111" i="33"/>
  <c r="F112" i="33"/>
  <c r="F113" i="33"/>
  <c r="F114" i="33"/>
  <c r="L114" i="33" s="1"/>
  <c r="F115" i="33"/>
  <c r="F116" i="33"/>
  <c r="L116" i="33" s="1"/>
  <c r="F117" i="33"/>
  <c r="L117" i="33" s="1"/>
  <c r="F118" i="33"/>
  <c r="F119" i="33"/>
  <c r="L119" i="33" s="1"/>
  <c r="F120" i="33"/>
  <c r="L120" i="33" s="1"/>
  <c r="F121" i="33"/>
  <c r="L121" i="33" s="1"/>
  <c r="F122" i="33"/>
  <c r="L122" i="33" s="1"/>
  <c r="F123" i="33"/>
  <c r="L123" i="33" s="1"/>
  <c r="F124" i="33"/>
  <c r="F125" i="33"/>
  <c r="F126" i="33"/>
  <c r="L126" i="33" s="1"/>
  <c r="F127" i="33"/>
  <c r="F128" i="33"/>
  <c r="F129" i="33"/>
  <c r="F130" i="33"/>
  <c r="F131" i="33"/>
  <c r="F132" i="33"/>
  <c r="F133" i="33"/>
  <c r="F134" i="33"/>
  <c r="L134" i="33" s="1"/>
  <c r="F135" i="33"/>
  <c r="F136" i="33"/>
  <c r="F137" i="33"/>
  <c r="F138" i="33"/>
  <c r="F139" i="33"/>
  <c r="F140" i="33"/>
  <c r="F141" i="33"/>
  <c r="L141" i="33" s="1"/>
  <c r="F142" i="33"/>
  <c r="L142" i="33" s="1"/>
  <c r="F143" i="33"/>
  <c r="L143" i="33" s="1"/>
  <c r="F144" i="33"/>
  <c r="F145" i="33"/>
  <c r="F146" i="33"/>
  <c r="F147" i="33"/>
  <c r="F148" i="33"/>
  <c r="F149" i="33"/>
  <c r="F150" i="33"/>
  <c r="F151" i="33"/>
  <c r="F152" i="33"/>
  <c r="F153" i="33"/>
  <c r="F154" i="33"/>
  <c r="L154" i="33" s="1"/>
  <c r="F155" i="33"/>
  <c r="F156" i="33"/>
  <c r="F157" i="33"/>
  <c r="F158" i="33"/>
  <c r="F159" i="33"/>
  <c r="F160" i="33"/>
  <c r="L160" i="33" s="1"/>
  <c r="F161" i="33"/>
  <c r="L161" i="33" s="1"/>
  <c r="F162" i="33"/>
  <c r="L162" i="33" s="1"/>
  <c r="F163" i="33"/>
  <c r="L163" i="33" s="1"/>
  <c r="F164" i="33"/>
  <c r="F165" i="33"/>
  <c r="F166" i="33"/>
  <c r="F167" i="33"/>
  <c r="F168" i="33"/>
  <c r="F169" i="33"/>
  <c r="F170" i="33"/>
  <c r="F171" i="33"/>
  <c r="F172" i="33"/>
  <c r="F173" i="33"/>
  <c r="F174" i="33"/>
  <c r="L174" i="33" s="1"/>
  <c r="F175" i="33"/>
  <c r="F177" i="33"/>
  <c r="F179" i="33"/>
  <c r="F180" i="33"/>
  <c r="F181" i="33"/>
  <c r="L181" i="33" s="1"/>
  <c r="F182" i="33"/>
  <c r="L182" i="33" s="1"/>
  <c r="F185" i="33"/>
  <c r="F186" i="33"/>
  <c r="F187" i="33"/>
  <c r="F190" i="33"/>
  <c r="F192" i="33"/>
  <c r="F193" i="33"/>
  <c r="F194" i="33"/>
  <c r="L194" i="33" s="1"/>
  <c r="F195" i="33"/>
  <c r="F197" i="33"/>
  <c r="F198" i="33"/>
  <c r="F199" i="33"/>
  <c r="F200" i="33"/>
  <c r="F201" i="33"/>
  <c r="F202" i="33"/>
  <c r="L202" i="33" s="1"/>
  <c r="F203" i="33"/>
  <c r="L203" i="33" s="1"/>
  <c r="F204" i="33"/>
  <c r="F205" i="33"/>
  <c r="F206" i="33"/>
  <c r="F207" i="33"/>
  <c r="F208" i="33"/>
  <c r="F209" i="33"/>
  <c r="F210" i="33"/>
  <c r="F211" i="33"/>
  <c r="F212" i="33"/>
  <c r="F213" i="33"/>
  <c r="F214" i="33"/>
  <c r="L214" i="33" s="1"/>
  <c r="F215" i="33"/>
  <c r="F216" i="33"/>
  <c r="F217" i="33"/>
  <c r="F218" i="33"/>
  <c r="F219" i="33"/>
  <c r="F220" i="33"/>
  <c r="F221" i="33"/>
  <c r="F222" i="33"/>
  <c r="L222" i="33" s="1"/>
  <c r="F223" i="33"/>
  <c r="L223" i="33" s="1"/>
  <c r="F224" i="33"/>
  <c r="F225" i="33"/>
  <c r="F226" i="33"/>
  <c r="F227" i="33"/>
  <c r="F228" i="33"/>
  <c r="F229" i="33"/>
  <c r="F230" i="33"/>
  <c r="F231" i="33"/>
  <c r="F232" i="33"/>
  <c r="F233" i="33"/>
  <c r="F234" i="33"/>
  <c r="L234" i="33" s="1"/>
  <c r="F235" i="33"/>
  <c r="F236" i="33"/>
  <c r="F237" i="33"/>
  <c r="F238" i="33"/>
  <c r="F239" i="33"/>
  <c r="F240" i="33"/>
  <c r="F241" i="33"/>
  <c r="F242" i="33"/>
  <c r="L242" i="33" s="1"/>
  <c r="F243" i="33"/>
  <c r="L243" i="33" s="1"/>
  <c r="F244" i="33"/>
  <c r="F245" i="33"/>
  <c r="F246" i="33"/>
  <c r="F247" i="33"/>
  <c r="F248" i="33"/>
  <c r="F249" i="33"/>
  <c r="F250" i="33"/>
  <c r="F251" i="33"/>
  <c r="F252" i="33"/>
  <c r="F253" i="33"/>
  <c r="F254" i="33"/>
  <c r="L254" i="33" s="1"/>
  <c r="F255" i="33"/>
  <c r="F256" i="33"/>
  <c r="F257" i="33"/>
  <c r="F258" i="33"/>
  <c r="F259" i="33"/>
  <c r="F260" i="33"/>
  <c r="F261" i="33"/>
  <c r="F262" i="33"/>
  <c r="L262" i="33" s="1"/>
  <c r="F263" i="33"/>
  <c r="L263" i="33" s="1"/>
  <c r="F264" i="33"/>
  <c r="F265" i="33"/>
  <c r="F266" i="33"/>
  <c r="F267" i="33"/>
  <c r="F268" i="33"/>
  <c r="F269" i="33"/>
  <c r="F270" i="33"/>
  <c r="F271" i="33"/>
  <c r="F272" i="33"/>
  <c r="F273" i="33"/>
  <c r="F274" i="33"/>
  <c r="L274" i="33" s="1"/>
  <c r="F275" i="33"/>
  <c r="F276" i="33"/>
  <c r="F277" i="33"/>
  <c r="F278" i="33"/>
  <c r="F279" i="33"/>
  <c r="F280" i="33"/>
  <c r="F281" i="33"/>
  <c r="F282" i="33"/>
  <c r="L282" i="33" s="1"/>
  <c r="F283" i="33"/>
  <c r="L283" i="33" s="1"/>
  <c r="F284" i="33"/>
  <c r="F285" i="33"/>
  <c r="F286" i="33"/>
  <c r="F287" i="33"/>
  <c r="F288" i="33"/>
  <c r="F289" i="33"/>
  <c r="F290" i="33"/>
  <c r="F291" i="33"/>
  <c r="F293" i="33"/>
  <c r="F294" i="33"/>
  <c r="L294" i="33" s="1"/>
  <c r="F295" i="33"/>
  <c r="F296" i="33"/>
  <c r="F297" i="33"/>
  <c r="F298" i="33"/>
  <c r="F299" i="33"/>
  <c r="F300" i="33"/>
  <c r="F301" i="33"/>
  <c r="F302" i="33"/>
  <c r="F303" i="33"/>
  <c r="L303" i="33" s="1"/>
  <c r="F304" i="33"/>
  <c r="F305" i="33"/>
  <c r="F306" i="33"/>
  <c r="F308" i="33"/>
  <c r="F309" i="33"/>
  <c r="F311" i="33"/>
  <c r="L311" i="33" s="1"/>
  <c r="F312" i="33"/>
  <c r="L312" i="33" s="1"/>
  <c r="F313" i="33"/>
  <c r="F314" i="33"/>
  <c r="L314" i="33" s="1"/>
  <c r="F315" i="33"/>
  <c r="F316" i="33"/>
  <c r="F317" i="33"/>
  <c r="F318" i="33"/>
  <c r="F320" i="33"/>
  <c r="F321" i="33"/>
  <c r="L321" i="33" s="1"/>
  <c r="F322" i="33"/>
  <c r="L322" i="33" s="1"/>
  <c r="F323" i="33"/>
  <c r="F324" i="33"/>
  <c r="F325" i="33"/>
  <c r="F326" i="33"/>
  <c r="F327" i="33"/>
  <c r="F328" i="33"/>
  <c r="F329" i="33"/>
  <c r="F330" i="33"/>
  <c r="L330" i="33" s="1"/>
  <c r="F331" i="33"/>
  <c r="L331" i="33" s="1"/>
  <c r="F332" i="33"/>
  <c r="L332" i="33" s="1"/>
  <c r="F333" i="33"/>
  <c r="L333" i="33" s="1"/>
  <c r="F334" i="33"/>
  <c r="L334" i="33" s="1"/>
  <c r="F336" i="33"/>
  <c r="L336" i="33" s="1"/>
  <c r="F337" i="33"/>
  <c r="F338" i="33"/>
  <c r="F339" i="33"/>
  <c r="F340" i="33"/>
  <c r="F341" i="33"/>
  <c r="L341" i="33" s="1"/>
  <c r="F342" i="33"/>
  <c r="L342" i="33" s="1"/>
  <c r="F343" i="33"/>
  <c r="L343" i="33" s="1"/>
  <c r="F344" i="33"/>
  <c r="F345" i="33"/>
  <c r="F346" i="33"/>
  <c r="F347" i="33"/>
  <c r="F348" i="33"/>
  <c r="F349" i="33"/>
  <c r="F350" i="33"/>
  <c r="L350" i="33" s="1"/>
  <c r="F351" i="33"/>
  <c r="L351" i="33" s="1"/>
  <c r="F352" i="33"/>
  <c r="L352" i="33" s="1"/>
  <c r="F353" i="33"/>
  <c r="L353" i="33" s="1"/>
  <c r="F354" i="33"/>
  <c r="L354" i="33" s="1"/>
  <c r="F355" i="33"/>
  <c r="F356" i="33"/>
  <c r="L356" i="33" s="1"/>
  <c r="F357" i="33"/>
  <c r="F358" i="33"/>
  <c r="F359" i="33"/>
  <c r="F360" i="33"/>
  <c r="F361" i="33"/>
  <c r="L361" i="33" s="1"/>
  <c r="F362" i="33"/>
  <c r="L362" i="33" s="1"/>
  <c r="F363" i="33"/>
  <c r="L363" i="33" s="1"/>
  <c r="F365" i="33"/>
  <c r="F366" i="33"/>
  <c r="F367" i="33"/>
  <c r="F368" i="33"/>
  <c r="F369" i="33"/>
  <c r="F370" i="33"/>
  <c r="L370" i="33" s="1"/>
  <c r="F371" i="33"/>
  <c r="L371" i="33" s="1"/>
  <c r="F372" i="33"/>
  <c r="L372" i="33" s="1"/>
  <c r="F373" i="33"/>
  <c r="L373" i="33" s="1"/>
  <c r="F374" i="33"/>
  <c r="L374" i="33" s="1"/>
  <c r="F375" i="33"/>
  <c r="L375" i="33" s="1"/>
  <c r="F376" i="33"/>
  <c r="F377" i="33"/>
  <c r="F378" i="33"/>
  <c r="F379" i="33"/>
  <c r="F380" i="33"/>
  <c r="F381" i="33"/>
  <c r="L381" i="33" s="1"/>
  <c r="F382" i="33"/>
  <c r="L382" i="33" s="1"/>
  <c r="F383" i="33"/>
  <c r="L383" i="33" s="1"/>
  <c r="F384" i="33"/>
  <c r="L384" i="33" s="1"/>
  <c r="F385" i="33"/>
  <c r="F386" i="33"/>
  <c r="F387" i="33"/>
  <c r="F388" i="33"/>
  <c r="F389" i="33"/>
  <c r="F390" i="33"/>
  <c r="L390" i="33" s="1"/>
  <c r="F391" i="33"/>
  <c r="L391" i="33" s="1"/>
  <c r="F392" i="33"/>
  <c r="L392" i="33" s="1"/>
  <c r="F393" i="33"/>
  <c r="L393" i="33" s="1"/>
  <c r="F394" i="33"/>
  <c r="L394" i="33" s="1"/>
  <c r="F395" i="33"/>
  <c r="L395" i="33" s="1"/>
  <c r="F396" i="33"/>
  <c r="F397" i="33"/>
  <c r="F398" i="33"/>
  <c r="F399" i="33"/>
  <c r="F400" i="33"/>
  <c r="F401" i="33"/>
  <c r="L401" i="33" s="1"/>
  <c r="F402" i="33"/>
  <c r="L402" i="33" s="1"/>
  <c r="F403" i="33"/>
  <c r="L403" i="33" s="1"/>
  <c r="F404" i="33"/>
  <c r="L404" i="33" s="1"/>
  <c r="F405" i="33"/>
  <c r="F406" i="33"/>
  <c r="F407" i="33"/>
  <c r="F408" i="33"/>
  <c r="F409" i="33"/>
  <c r="F410" i="33"/>
  <c r="L410" i="33" s="1"/>
  <c r="F411" i="33"/>
  <c r="L411" i="33" s="1"/>
  <c r="F412" i="33"/>
  <c r="L412" i="33" s="1"/>
  <c r="F413" i="33"/>
  <c r="L413" i="33" s="1"/>
  <c r="F414" i="33"/>
  <c r="L414" i="33" s="1"/>
  <c r="F415" i="33"/>
  <c r="L415" i="33" s="1"/>
  <c r="F416" i="33"/>
  <c r="F417" i="33"/>
  <c r="F418" i="33"/>
  <c r="F419" i="33"/>
  <c r="F420" i="33"/>
  <c r="F421" i="33"/>
  <c r="L421" i="33" s="1"/>
  <c r="F422" i="33"/>
  <c r="L422" i="33" s="1"/>
  <c r="F423" i="33"/>
  <c r="L423" i="33" s="1"/>
  <c r="F424" i="33"/>
  <c r="L424" i="33" s="1"/>
  <c r="F425" i="33"/>
  <c r="F426" i="33"/>
  <c r="F427" i="33"/>
  <c r="F428" i="33"/>
  <c r="F429" i="33"/>
  <c r="F430" i="33"/>
  <c r="L430" i="33" s="1"/>
  <c r="F431" i="33"/>
  <c r="L431" i="33" s="1"/>
  <c r="F432" i="33"/>
  <c r="L432" i="33" s="1"/>
  <c r="F433" i="33"/>
  <c r="L433" i="33" s="1"/>
  <c r="F434" i="33"/>
  <c r="L434" i="33" s="1"/>
  <c r="F435" i="33"/>
  <c r="L435" i="33" s="1"/>
  <c r="F436" i="33"/>
  <c r="F437" i="33"/>
  <c r="F438" i="33"/>
  <c r="F439" i="33"/>
  <c r="F440" i="33"/>
  <c r="F441" i="33"/>
  <c r="L441" i="33" s="1"/>
  <c r="F442" i="33"/>
  <c r="L442" i="33" s="1"/>
  <c r="F443" i="33"/>
  <c r="L443" i="33" s="1"/>
  <c r="F444" i="33"/>
  <c r="L444" i="33" s="1"/>
  <c r="F445" i="33"/>
  <c r="F446" i="33"/>
  <c r="F447" i="33"/>
  <c r="F448" i="33"/>
  <c r="F449" i="33"/>
  <c r="F450" i="33"/>
  <c r="L450" i="33" s="1"/>
  <c r="F451" i="33"/>
  <c r="L451" i="33" s="1"/>
  <c r="F452" i="33"/>
  <c r="L452" i="33" s="1"/>
  <c r="F453" i="33"/>
  <c r="L453" i="33" s="1"/>
  <c r="F454" i="33"/>
  <c r="L454" i="33" s="1"/>
  <c r="F455" i="33"/>
  <c r="L455" i="33" s="1"/>
  <c r="F456" i="33"/>
  <c r="L456" i="33" s="1"/>
  <c r="F457" i="33"/>
  <c r="F458" i="33"/>
  <c r="F459" i="33"/>
  <c r="F460" i="33"/>
  <c r="F461" i="33"/>
  <c r="L461" i="33" s="1"/>
  <c r="F462" i="33"/>
  <c r="L462" i="33" s="1"/>
  <c r="F463" i="33"/>
  <c r="L463" i="33" s="1"/>
  <c r="F464" i="33"/>
  <c r="L464" i="33" s="1"/>
  <c r="F465" i="33"/>
  <c r="F466" i="33"/>
  <c r="F467" i="33"/>
  <c r="F468" i="33"/>
  <c r="F469" i="33"/>
  <c r="F470" i="33"/>
  <c r="L470" i="33" s="1"/>
  <c r="F471" i="33"/>
  <c r="L471" i="33" s="1"/>
  <c r="F472" i="33"/>
  <c r="L472" i="33" s="1"/>
  <c r="F473" i="33"/>
  <c r="L473" i="33" s="1"/>
  <c r="F474" i="33"/>
  <c r="L474" i="33" s="1"/>
  <c r="F475" i="33"/>
  <c r="L475" i="33" s="1"/>
  <c r="F476" i="33"/>
  <c r="L476" i="33" s="1"/>
  <c r="F477" i="33"/>
  <c r="F478" i="33"/>
  <c r="F479" i="33"/>
  <c r="F480" i="33"/>
  <c r="F481" i="33"/>
  <c r="L481" i="33" s="1"/>
  <c r="F482" i="33"/>
  <c r="L482" i="33" s="1"/>
  <c r="F483" i="33"/>
  <c r="L483" i="33" s="1"/>
  <c r="F484" i="33"/>
  <c r="L484" i="33" s="1"/>
  <c r="F485" i="33"/>
  <c r="F486" i="33"/>
  <c r="F487" i="33"/>
  <c r="F488" i="33"/>
  <c r="F489" i="33"/>
  <c r="F490" i="33"/>
  <c r="L490" i="33" s="1"/>
  <c r="F491" i="33"/>
  <c r="L491" i="33" s="1"/>
  <c r="F492" i="33"/>
  <c r="L492" i="33" s="1"/>
  <c r="F493" i="33"/>
  <c r="L493" i="33" s="1"/>
  <c r="F494" i="33"/>
  <c r="L494" i="33" s="1"/>
  <c r="F495" i="33"/>
  <c r="L495" i="33" s="1"/>
  <c r="F496" i="33"/>
  <c r="L496" i="33" s="1"/>
  <c r="F497" i="33"/>
  <c r="F498" i="33"/>
  <c r="F499" i="33"/>
  <c r="F9" i="33"/>
  <c r="K10" i="28"/>
  <c r="K11" i="28"/>
  <c r="K12" i="28"/>
  <c r="K13" i="28"/>
  <c r="K14" i="28"/>
  <c r="K15" i="28"/>
  <c r="K16" i="28"/>
  <c r="K17" i="28"/>
  <c r="K18" i="28"/>
  <c r="K19" i="28"/>
  <c r="K20" i="28"/>
  <c r="K21" i="28"/>
  <c r="K22" i="28"/>
  <c r="K23" i="28"/>
  <c r="K24" i="28"/>
  <c r="K25" i="28"/>
  <c r="K26" i="28"/>
  <c r="K9" i="28"/>
  <c r="J10" i="28"/>
  <c r="J11" i="28"/>
  <c r="J12" i="28"/>
  <c r="J13" i="28"/>
  <c r="J14" i="28"/>
  <c r="J15" i="28"/>
  <c r="J16" i="28"/>
  <c r="J17" i="28"/>
  <c r="J18" i="28"/>
  <c r="J19" i="28"/>
  <c r="J20" i="28"/>
  <c r="J21" i="28"/>
  <c r="J22" i="28"/>
  <c r="J23" i="28"/>
  <c r="J24" i="28"/>
  <c r="J25" i="28"/>
  <c r="J26" i="28"/>
  <c r="J9" i="28"/>
  <c r="L18" i="33" l="1"/>
  <c r="L19" i="33"/>
  <c r="L39" i="33"/>
  <c r="L40" i="33"/>
  <c r="L175" i="33"/>
  <c r="L60" i="33"/>
  <c r="L80" i="33"/>
  <c r="L155" i="33"/>
  <c r="L140" i="33"/>
  <c r="L159" i="33"/>
  <c r="L135" i="33"/>
  <c r="L115" i="33"/>
  <c r="L73" i="33"/>
  <c r="L52" i="33"/>
  <c r="L59" i="33"/>
  <c r="L220" i="33"/>
  <c r="L172" i="33"/>
  <c r="L151" i="33"/>
  <c r="L131" i="33"/>
  <c r="L111" i="33"/>
  <c r="L299" i="33"/>
  <c r="L278" i="33"/>
  <c r="L258" i="33"/>
  <c r="L238" i="33"/>
  <c r="L218" i="33"/>
  <c r="L198" i="33"/>
  <c r="L170" i="33"/>
  <c r="L150" i="33"/>
  <c r="L130" i="33"/>
  <c r="L110" i="33"/>
  <c r="L136" i="33"/>
  <c r="L153" i="33"/>
  <c r="L132" i="33"/>
  <c r="L300" i="33"/>
  <c r="L171" i="33"/>
  <c r="L298" i="33"/>
  <c r="L277" i="33"/>
  <c r="L257" i="33"/>
  <c r="L237" i="33"/>
  <c r="L217" i="33"/>
  <c r="L197" i="33"/>
  <c r="L25" i="33"/>
  <c r="L180" i="33"/>
  <c r="L133" i="33"/>
  <c r="L320" i="33"/>
  <c r="L297" i="33"/>
  <c r="L276" i="33"/>
  <c r="L256" i="33"/>
  <c r="L236" i="33"/>
  <c r="L216" i="33"/>
  <c r="L195" i="33"/>
  <c r="L45" i="33"/>
  <c r="L260" i="33"/>
  <c r="L360" i="33"/>
  <c r="L340" i="33"/>
  <c r="L318" i="33"/>
  <c r="L296" i="33"/>
  <c r="L275" i="33"/>
  <c r="L255" i="33"/>
  <c r="L235" i="33"/>
  <c r="L215" i="33"/>
  <c r="L65" i="33"/>
  <c r="L186" i="33"/>
  <c r="L339" i="33"/>
  <c r="L193" i="33"/>
  <c r="L17" i="33"/>
  <c r="L157" i="33"/>
  <c r="L152" i="33"/>
  <c r="L440" i="33"/>
  <c r="L359" i="33"/>
  <c r="L499" i="33"/>
  <c r="L479" i="33"/>
  <c r="L459" i="33"/>
  <c r="L439" i="33"/>
  <c r="L419" i="33"/>
  <c r="L399" i="33"/>
  <c r="L379" i="33"/>
  <c r="L358" i="33"/>
  <c r="L338" i="33"/>
  <c r="L316" i="33"/>
  <c r="L273" i="33"/>
  <c r="L253" i="33"/>
  <c r="L233" i="33"/>
  <c r="L213" i="33"/>
  <c r="L192" i="33"/>
  <c r="L139" i="33"/>
  <c r="L400" i="33"/>
  <c r="L498" i="33"/>
  <c r="L478" i="33"/>
  <c r="L458" i="33"/>
  <c r="L438" i="33"/>
  <c r="L418" i="33"/>
  <c r="L398" i="33"/>
  <c r="L378" i="33"/>
  <c r="L357" i="33"/>
  <c r="L337" i="33"/>
  <c r="L315" i="33"/>
  <c r="L293" i="33"/>
  <c r="L272" i="33"/>
  <c r="L252" i="33"/>
  <c r="L232" i="33"/>
  <c r="L212" i="33"/>
  <c r="L190" i="33"/>
  <c r="L20" i="33"/>
  <c r="L323" i="33"/>
  <c r="L103" i="33"/>
  <c r="L100" i="33"/>
  <c r="L156" i="33"/>
  <c r="L173" i="33"/>
  <c r="L113" i="33"/>
  <c r="L280" i="33"/>
  <c r="L112" i="33"/>
  <c r="L480" i="33"/>
  <c r="L380" i="33"/>
  <c r="L317" i="33"/>
  <c r="L295" i="33"/>
  <c r="L497" i="33"/>
  <c r="L477" i="33"/>
  <c r="L457" i="33"/>
  <c r="L437" i="33"/>
  <c r="L417" i="33"/>
  <c r="L397" i="33"/>
  <c r="L377" i="33"/>
  <c r="L291" i="33"/>
  <c r="L271" i="33"/>
  <c r="L251" i="33"/>
  <c r="L231" i="33"/>
  <c r="L211" i="33"/>
  <c r="L179" i="33"/>
  <c r="L137" i="33"/>
  <c r="L240" i="33"/>
  <c r="L200" i="33"/>
  <c r="L460" i="33"/>
  <c r="L420" i="33"/>
  <c r="L436" i="33"/>
  <c r="L416" i="33"/>
  <c r="L396" i="33"/>
  <c r="L376" i="33"/>
  <c r="L355" i="33"/>
  <c r="L313" i="33"/>
  <c r="L290" i="33"/>
  <c r="L270" i="33"/>
  <c r="L250" i="33"/>
  <c r="L230" i="33"/>
  <c r="L210" i="33"/>
  <c r="L101" i="33"/>
  <c r="L169" i="33"/>
  <c r="L149" i="33"/>
  <c r="L147" i="33"/>
  <c r="L124" i="33"/>
  <c r="L168" i="33"/>
  <c r="L106" i="33"/>
  <c r="L104" i="33"/>
  <c r="L167" i="33"/>
  <c r="L187" i="33"/>
  <c r="L289" i="33"/>
  <c r="L269" i="33"/>
  <c r="L249" i="33"/>
  <c r="L229" i="33"/>
  <c r="L209" i="33"/>
  <c r="L185" i="33"/>
  <c r="L79" i="33"/>
  <c r="L109" i="33"/>
  <c r="L158" i="33"/>
  <c r="L138" i="33"/>
  <c r="L118" i="33"/>
  <c r="L228" i="33"/>
  <c r="L144" i="33"/>
  <c r="L286" i="33"/>
  <c r="L349" i="33"/>
  <c r="L328" i="33"/>
  <c r="L305" i="33"/>
  <c r="L284" i="33"/>
  <c r="L264" i="33"/>
  <c r="L244" i="33"/>
  <c r="L224" i="33"/>
  <c r="L204" i="33"/>
  <c r="L177" i="33"/>
  <c r="L108" i="33"/>
  <c r="L267" i="33"/>
  <c r="L329" i="33"/>
  <c r="L469" i="33"/>
  <c r="L409" i="33"/>
  <c r="L128" i="33"/>
  <c r="L164" i="33"/>
  <c r="L288" i="33"/>
  <c r="L287" i="33"/>
  <c r="L206" i="33"/>
  <c r="L265" i="33"/>
  <c r="L489" i="33"/>
  <c r="L389" i="33"/>
  <c r="L468" i="33"/>
  <c r="L428" i="33"/>
  <c r="L326" i="33"/>
  <c r="L107" i="33"/>
  <c r="L166" i="33"/>
  <c r="L145" i="33"/>
  <c r="L248" i="33"/>
  <c r="L309" i="33"/>
  <c r="L266" i="33"/>
  <c r="L246" i="33"/>
  <c r="L226" i="33"/>
  <c r="L306" i="33"/>
  <c r="L205" i="33"/>
  <c r="L429" i="33"/>
  <c r="L488" i="33"/>
  <c r="L368" i="33"/>
  <c r="L347" i="33"/>
  <c r="L487" i="33"/>
  <c r="L467" i="33"/>
  <c r="L447" i="33"/>
  <c r="L427" i="33"/>
  <c r="L407" i="33"/>
  <c r="L387" i="33"/>
  <c r="L367" i="33"/>
  <c r="L346" i="33"/>
  <c r="L325" i="33"/>
  <c r="L302" i="33"/>
  <c r="L281" i="33"/>
  <c r="L261" i="33"/>
  <c r="L241" i="33"/>
  <c r="L221" i="33"/>
  <c r="L201" i="33"/>
  <c r="L29" i="33"/>
  <c r="L129" i="33"/>
  <c r="L148" i="33"/>
  <c r="L146" i="33"/>
  <c r="L165" i="33"/>
  <c r="L105" i="33"/>
  <c r="L227" i="33"/>
  <c r="L308" i="33"/>
  <c r="L285" i="33"/>
  <c r="L225" i="33"/>
  <c r="L449" i="33"/>
  <c r="L327" i="33"/>
  <c r="L408" i="33"/>
  <c r="L486" i="33"/>
  <c r="L466" i="33"/>
  <c r="L446" i="33"/>
  <c r="L426" i="33"/>
  <c r="L406" i="33"/>
  <c r="L386" i="33"/>
  <c r="L366" i="33"/>
  <c r="L345" i="33"/>
  <c r="L324" i="33"/>
  <c r="L301" i="33"/>
  <c r="L49" i="33"/>
  <c r="L28" i="33"/>
  <c r="L51" i="33"/>
  <c r="L31" i="33"/>
  <c r="L11" i="33"/>
  <c r="L127" i="33"/>
  <c r="L125" i="33"/>
  <c r="L268" i="33"/>
  <c r="L208" i="33"/>
  <c r="L247" i="33"/>
  <c r="L207" i="33"/>
  <c r="L245" i="33"/>
  <c r="L369" i="33"/>
  <c r="L348" i="33"/>
  <c r="L304" i="33"/>
  <c r="L448" i="33"/>
  <c r="L388" i="33"/>
  <c r="L485" i="33"/>
  <c r="L465" i="33"/>
  <c r="L445" i="33"/>
  <c r="L425" i="33"/>
  <c r="L405" i="33"/>
  <c r="L385" i="33"/>
  <c r="L365" i="33"/>
  <c r="L344" i="33"/>
  <c r="L279" i="33"/>
  <c r="L259" i="33"/>
  <c r="L239" i="33"/>
  <c r="L219" i="33"/>
  <c r="L199" i="33"/>
  <c r="L69" i="33"/>
  <c r="L48" i="33"/>
  <c r="L27" i="33"/>
  <c r="F500" i="33"/>
  <c r="L352" i="32"/>
  <c r="I352" i="32"/>
  <c r="N178" i="32"/>
  <c r="O178" i="32" s="1"/>
  <c r="G27" i="28"/>
  <c r="H27" i="28"/>
  <c r="I27" i="28"/>
  <c r="J27" i="28"/>
  <c r="F27" i="28"/>
  <c r="G148" i="21"/>
  <c r="E148" i="21"/>
  <c r="I18" i="36"/>
  <c r="J18" i="36"/>
  <c r="K18" i="36"/>
  <c r="L18" i="36"/>
  <c r="M18" i="36"/>
  <c r="N18" i="36"/>
  <c r="H18" i="36"/>
  <c r="I11" i="34"/>
  <c r="J11" i="34"/>
  <c r="K11" i="34"/>
  <c r="L11" i="34"/>
  <c r="M11" i="34"/>
  <c r="N11" i="34"/>
  <c r="H11" i="34"/>
  <c r="J500" i="33"/>
  <c r="K9" i="33"/>
  <c r="L9" i="33" s="1"/>
  <c r="H9" i="21" l="1"/>
  <c r="J352" i="32" l="1"/>
  <c r="K352" i="32"/>
  <c r="M352" i="32"/>
  <c r="N10" i="32"/>
  <c r="O10" i="32" s="1"/>
  <c r="N11" i="32"/>
  <c r="O11" i="32" s="1"/>
  <c r="N12" i="32"/>
  <c r="O12" i="32" s="1"/>
  <c r="N13" i="32"/>
  <c r="O13" i="32" s="1"/>
  <c r="N14" i="32"/>
  <c r="O14" i="32" s="1"/>
  <c r="N15" i="32"/>
  <c r="O15" i="32" s="1"/>
  <c r="N16" i="32"/>
  <c r="O16" i="32" s="1"/>
  <c r="N17" i="32"/>
  <c r="O17" i="32" s="1"/>
  <c r="N18" i="32"/>
  <c r="O18" i="32" s="1"/>
  <c r="N19" i="32"/>
  <c r="O19" i="32" s="1"/>
  <c r="N20" i="32"/>
  <c r="O20" i="32" s="1"/>
  <c r="N21" i="32"/>
  <c r="O21" i="32" s="1"/>
  <c r="N22" i="32"/>
  <c r="O22" i="32" s="1"/>
  <c r="N23" i="32"/>
  <c r="O23" i="32" s="1"/>
  <c r="N24" i="32"/>
  <c r="O24" i="32" s="1"/>
  <c r="N25" i="32"/>
  <c r="O25" i="32" s="1"/>
  <c r="N26" i="32"/>
  <c r="O26" i="32" s="1"/>
  <c r="N27" i="32"/>
  <c r="O27" i="32" s="1"/>
  <c r="N28" i="32"/>
  <c r="O28" i="32" s="1"/>
  <c r="N29" i="32"/>
  <c r="O29" i="32" s="1"/>
  <c r="N30" i="32"/>
  <c r="O30" i="32" s="1"/>
  <c r="N31" i="32"/>
  <c r="O31" i="32" s="1"/>
  <c r="N32" i="32"/>
  <c r="O32" i="32" s="1"/>
  <c r="N33" i="32"/>
  <c r="O33" i="32" s="1"/>
  <c r="N34" i="32"/>
  <c r="O34" i="32" s="1"/>
  <c r="N35" i="32"/>
  <c r="O35" i="32" s="1"/>
  <c r="N36" i="32"/>
  <c r="O36" i="32" s="1"/>
  <c r="N37" i="32"/>
  <c r="O37" i="32" s="1"/>
  <c r="N38" i="32"/>
  <c r="O38" i="32" s="1"/>
  <c r="N39" i="32"/>
  <c r="O39" i="32" s="1"/>
  <c r="N40" i="32"/>
  <c r="O40" i="32" s="1"/>
  <c r="N41" i="32"/>
  <c r="O41" i="32" s="1"/>
  <c r="N42" i="32"/>
  <c r="O42" i="32" s="1"/>
  <c r="N43" i="32"/>
  <c r="O43" i="32" s="1"/>
  <c r="N44" i="32"/>
  <c r="O44" i="32" s="1"/>
  <c r="N45" i="32"/>
  <c r="O45" i="32" s="1"/>
  <c r="N46" i="32"/>
  <c r="O46" i="32" s="1"/>
  <c r="N47" i="32"/>
  <c r="O47" i="32" s="1"/>
  <c r="N48" i="32"/>
  <c r="O48" i="32" s="1"/>
  <c r="N49" i="32"/>
  <c r="O49" i="32" s="1"/>
  <c r="N50" i="32"/>
  <c r="O50" i="32" s="1"/>
  <c r="N51" i="32"/>
  <c r="O51" i="32" s="1"/>
  <c r="N52" i="32"/>
  <c r="O52" i="32" s="1"/>
  <c r="N53" i="32"/>
  <c r="O53" i="32" s="1"/>
  <c r="N54" i="32"/>
  <c r="O54" i="32" s="1"/>
  <c r="N55" i="32"/>
  <c r="O55" i="32" s="1"/>
  <c r="N56" i="32"/>
  <c r="O56" i="32" s="1"/>
  <c r="N57" i="32"/>
  <c r="O57" i="32" s="1"/>
  <c r="N58" i="32"/>
  <c r="O58" i="32" s="1"/>
  <c r="N59" i="32"/>
  <c r="O59" i="32" s="1"/>
  <c r="N60" i="32"/>
  <c r="O60" i="32" s="1"/>
  <c r="N61" i="32"/>
  <c r="O61" i="32" s="1"/>
  <c r="N62" i="32"/>
  <c r="O62" i="32" s="1"/>
  <c r="N63" i="32"/>
  <c r="O63" i="32" s="1"/>
  <c r="N64" i="32"/>
  <c r="O64" i="32" s="1"/>
  <c r="N65" i="32"/>
  <c r="O65" i="32" s="1"/>
  <c r="N66" i="32"/>
  <c r="O66" i="32" s="1"/>
  <c r="N67" i="32"/>
  <c r="O67" i="32" s="1"/>
  <c r="N68" i="32"/>
  <c r="O68" i="32" s="1"/>
  <c r="N69" i="32"/>
  <c r="O69" i="32" s="1"/>
  <c r="N70" i="32"/>
  <c r="O70" i="32" s="1"/>
  <c r="N71" i="32"/>
  <c r="O71" i="32" s="1"/>
  <c r="N72" i="32"/>
  <c r="O72" i="32" s="1"/>
  <c r="N73" i="32"/>
  <c r="O73" i="32" s="1"/>
  <c r="N74" i="32"/>
  <c r="O74" i="32" s="1"/>
  <c r="N75" i="32"/>
  <c r="O75" i="32" s="1"/>
  <c r="N76" i="32"/>
  <c r="O76" i="32" s="1"/>
  <c r="N77" i="32"/>
  <c r="O77" i="32" s="1"/>
  <c r="N78" i="32"/>
  <c r="O78" i="32" s="1"/>
  <c r="N79" i="32"/>
  <c r="O79" i="32" s="1"/>
  <c r="N80" i="32"/>
  <c r="O80" i="32" s="1"/>
  <c r="N81" i="32"/>
  <c r="O81" i="32" s="1"/>
  <c r="N82" i="32"/>
  <c r="O82" i="32" s="1"/>
  <c r="N83" i="32"/>
  <c r="O83" i="32" s="1"/>
  <c r="N84" i="32"/>
  <c r="O84" i="32" s="1"/>
  <c r="N85" i="32"/>
  <c r="O85" i="32" s="1"/>
  <c r="N87" i="32"/>
  <c r="O87" i="32" s="1"/>
  <c r="N88" i="32"/>
  <c r="O88" i="32" s="1"/>
  <c r="N89" i="32"/>
  <c r="O89" i="32" s="1"/>
  <c r="N90" i="32"/>
  <c r="O90" i="32" s="1"/>
  <c r="N91" i="32"/>
  <c r="O91" i="32" s="1"/>
  <c r="N92" i="32"/>
  <c r="O92" i="32" s="1"/>
  <c r="N93" i="32"/>
  <c r="O93" i="32" s="1"/>
  <c r="N94" i="32"/>
  <c r="O94" i="32" s="1"/>
  <c r="N95" i="32"/>
  <c r="O95" i="32" s="1"/>
  <c r="N96" i="32"/>
  <c r="O96" i="32" s="1"/>
  <c r="N97" i="32"/>
  <c r="O97" i="32" s="1"/>
  <c r="N98" i="32"/>
  <c r="O98" i="32" s="1"/>
  <c r="N99" i="32"/>
  <c r="O99" i="32" s="1"/>
  <c r="N100" i="32"/>
  <c r="O100" i="32" s="1"/>
  <c r="N86" i="32"/>
  <c r="O86" i="32" s="1"/>
  <c r="N101" i="32"/>
  <c r="O101" i="32" s="1"/>
  <c r="N102" i="32"/>
  <c r="O102" i="32" s="1"/>
  <c r="N103" i="32"/>
  <c r="O103" i="32" s="1"/>
  <c r="N104" i="32"/>
  <c r="O104" i="32" s="1"/>
  <c r="N105" i="32"/>
  <c r="O105" i="32" s="1"/>
  <c r="N106" i="32"/>
  <c r="O106" i="32" s="1"/>
  <c r="N107" i="32"/>
  <c r="O107" i="32" s="1"/>
  <c r="N108" i="32"/>
  <c r="O108" i="32" s="1"/>
  <c r="N109" i="32"/>
  <c r="O109" i="32" s="1"/>
  <c r="N110" i="32"/>
  <c r="O110" i="32" s="1"/>
  <c r="N111" i="32"/>
  <c r="O111" i="32" s="1"/>
  <c r="N112" i="32"/>
  <c r="O112" i="32" s="1"/>
  <c r="N113" i="32"/>
  <c r="O113" i="32" s="1"/>
  <c r="N114" i="32"/>
  <c r="O114" i="32" s="1"/>
  <c r="N115" i="32"/>
  <c r="O115" i="32" s="1"/>
  <c r="N116" i="32"/>
  <c r="O116" i="32" s="1"/>
  <c r="N117" i="32"/>
  <c r="O117" i="32" s="1"/>
  <c r="N118" i="32"/>
  <c r="O118" i="32" s="1"/>
  <c r="N119" i="32"/>
  <c r="O119" i="32" s="1"/>
  <c r="N120" i="32"/>
  <c r="O120" i="32" s="1"/>
  <c r="N121" i="32"/>
  <c r="O121" i="32" s="1"/>
  <c r="N122" i="32"/>
  <c r="O122" i="32" s="1"/>
  <c r="N124" i="32"/>
  <c r="O124" i="32" s="1"/>
  <c r="N125" i="32"/>
  <c r="O125" i="32" s="1"/>
  <c r="N126" i="32"/>
  <c r="O126" i="32" s="1"/>
  <c r="N127" i="32"/>
  <c r="O127" i="32" s="1"/>
  <c r="N128" i="32"/>
  <c r="O128" i="32" s="1"/>
  <c r="N129" i="32"/>
  <c r="O129" i="32" s="1"/>
  <c r="N130" i="32"/>
  <c r="O130" i="32" s="1"/>
  <c r="N131" i="32"/>
  <c r="O131" i="32" s="1"/>
  <c r="N132" i="32"/>
  <c r="O132" i="32" s="1"/>
  <c r="N133" i="32"/>
  <c r="O133" i="32" s="1"/>
  <c r="N134" i="32"/>
  <c r="O134" i="32" s="1"/>
  <c r="N135" i="32"/>
  <c r="O135" i="32" s="1"/>
  <c r="N136" i="32"/>
  <c r="O136" i="32" s="1"/>
  <c r="N137" i="32"/>
  <c r="O137" i="32" s="1"/>
  <c r="N138" i="32"/>
  <c r="O138" i="32" s="1"/>
  <c r="N140" i="32"/>
  <c r="O140" i="32" s="1"/>
  <c r="N141" i="32"/>
  <c r="O141" i="32" s="1"/>
  <c r="N142" i="32"/>
  <c r="O142" i="32" s="1"/>
  <c r="N143" i="32"/>
  <c r="O143" i="32" s="1"/>
  <c r="N144" i="32"/>
  <c r="O144" i="32" s="1"/>
  <c r="N145" i="32"/>
  <c r="O145" i="32" s="1"/>
  <c r="N146" i="32"/>
  <c r="O146" i="32" s="1"/>
  <c r="N147" i="32"/>
  <c r="O147" i="32" s="1"/>
  <c r="N148" i="32"/>
  <c r="O148" i="32" s="1"/>
  <c r="N149" i="32"/>
  <c r="O149" i="32" s="1"/>
  <c r="N150" i="32"/>
  <c r="O150" i="32" s="1"/>
  <c r="N151" i="32"/>
  <c r="O151" i="32" s="1"/>
  <c r="N152" i="32"/>
  <c r="O152" i="32" s="1"/>
  <c r="N153" i="32"/>
  <c r="O153" i="32" s="1"/>
  <c r="N154" i="32"/>
  <c r="O154" i="32" s="1"/>
  <c r="N155" i="32"/>
  <c r="O155" i="32" s="1"/>
  <c r="N156" i="32"/>
  <c r="O156" i="32" s="1"/>
  <c r="N157" i="32"/>
  <c r="O157" i="32" s="1"/>
  <c r="N158" i="32"/>
  <c r="O158" i="32" s="1"/>
  <c r="N159" i="32"/>
  <c r="O159" i="32" s="1"/>
  <c r="N160" i="32"/>
  <c r="O160" i="32" s="1"/>
  <c r="N161" i="32"/>
  <c r="O161" i="32" s="1"/>
  <c r="N162" i="32"/>
  <c r="O162" i="32" s="1"/>
  <c r="N163" i="32"/>
  <c r="O163" i="32" s="1"/>
  <c r="N164" i="32"/>
  <c r="O164" i="32" s="1"/>
  <c r="N165" i="32"/>
  <c r="O165" i="32" s="1"/>
  <c r="N166" i="32"/>
  <c r="O166" i="32" s="1"/>
  <c r="N167" i="32"/>
  <c r="O167" i="32" s="1"/>
  <c r="N168" i="32"/>
  <c r="O168" i="32" s="1"/>
  <c r="N169" i="32"/>
  <c r="O169" i="32" s="1"/>
  <c r="N170" i="32"/>
  <c r="O170" i="32" s="1"/>
  <c r="N171" i="32"/>
  <c r="O171" i="32" s="1"/>
  <c r="N172" i="32"/>
  <c r="O172" i="32" s="1"/>
  <c r="N173" i="32"/>
  <c r="O173" i="32" s="1"/>
  <c r="N174" i="32"/>
  <c r="O174" i="32" s="1"/>
  <c r="N175" i="32"/>
  <c r="O175" i="32" s="1"/>
  <c r="N176" i="32"/>
  <c r="O176" i="32" s="1"/>
  <c r="N177" i="32"/>
  <c r="O177" i="32" s="1"/>
  <c r="N179" i="32"/>
  <c r="O179" i="32" s="1"/>
  <c r="N180" i="32"/>
  <c r="O180" i="32" s="1"/>
  <c r="N181" i="32"/>
  <c r="O181" i="32" s="1"/>
  <c r="N182" i="32"/>
  <c r="O182" i="32" s="1"/>
  <c r="N183" i="32"/>
  <c r="O183" i="32" s="1"/>
  <c r="N184" i="32"/>
  <c r="O184" i="32" s="1"/>
  <c r="N185" i="32"/>
  <c r="O185" i="32" s="1"/>
  <c r="N186" i="32"/>
  <c r="O186" i="32" s="1"/>
  <c r="N187" i="32"/>
  <c r="O187" i="32" s="1"/>
  <c r="N188" i="32"/>
  <c r="O188" i="32" s="1"/>
  <c r="N189" i="32"/>
  <c r="O189" i="32" s="1"/>
  <c r="N190" i="32"/>
  <c r="O190" i="32" s="1"/>
  <c r="N191" i="32"/>
  <c r="O191" i="32" s="1"/>
  <c r="N192" i="32"/>
  <c r="O192" i="32" s="1"/>
  <c r="N193" i="32"/>
  <c r="O193" i="32" s="1"/>
  <c r="N194" i="32"/>
  <c r="O194" i="32" s="1"/>
  <c r="N195" i="32"/>
  <c r="O195" i="32" s="1"/>
  <c r="N196" i="32"/>
  <c r="O196" i="32" s="1"/>
  <c r="N197" i="32"/>
  <c r="O197" i="32" s="1"/>
  <c r="N198" i="32"/>
  <c r="O198" i="32" s="1"/>
  <c r="N199" i="32"/>
  <c r="O199" i="32" s="1"/>
  <c r="N200" i="32"/>
  <c r="O200" i="32" s="1"/>
  <c r="N201" i="32"/>
  <c r="O201" i="32" s="1"/>
  <c r="N202" i="32"/>
  <c r="O202" i="32" s="1"/>
  <c r="N203" i="32"/>
  <c r="O203" i="32" s="1"/>
  <c r="N204" i="32"/>
  <c r="O204" i="32" s="1"/>
  <c r="N205" i="32"/>
  <c r="O205" i="32" s="1"/>
  <c r="N206" i="32"/>
  <c r="O206" i="32" s="1"/>
  <c r="N207" i="32"/>
  <c r="O207" i="32" s="1"/>
  <c r="N208" i="32"/>
  <c r="O208" i="32" s="1"/>
  <c r="N209" i="32"/>
  <c r="O209" i="32" s="1"/>
  <c r="N210" i="32"/>
  <c r="O210" i="32" s="1"/>
  <c r="N211" i="32"/>
  <c r="O211" i="32" s="1"/>
  <c r="N212" i="32"/>
  <c r="O212" i="32" s="1"/>
  <c r="N213" i="32"/>
  <c r="O213" i="32" s="1"/>
  <c r="N214" i="32"/>
  <c r="O214" i="32" s="1"/>
  <c r="N215" i="32"/>
  <c r="O215" i="32" s="1"/>
  <c r="N216" i="32"/>
  <c r="O216" i="32" s="1"/>
  <c r="N217" i="32"/>
  <c r="O217" i="32" s="1"/>
  <c r="N218" i="32"/>
  <c r="O218" i="32" s="1"/>
  <c r="N219" i="32"/>
  <c r="O219" i="32" s="1"/>
  <c r="N220" i="32"/>
  <c r="O220" i="32" s="1"/>
  <c r="N221" i="32"/>
  <c r="O221" i="32" s="1"/>
  <c r="N222" i="32"/>
  <c r="O222" i="32" s="1"/>
  <c r="N223" i="32"/>
  <c r="O223" i="32" s="1"/>
  <c r="N224" i="32"/>
  <c r="O224" i="32" s="1"/>
  <c r="N225" i="32"/>
  <c r="O225" i="32" s="1"/>
  <c r="N226" i="32"/>
  <c r="O226" i="32" s="1"/>
  <c r="N227" i="32"/>
  <c r="O227" i="32" s="1"/>
  <c r="N228" i="32"/>
  <c r="O228" i="32" s="1"/>
  <c r="N229" i="32"/>
  <c r="O229" i="32" s="1"/>
  <c r="N230" i="32"/>
  <c r="O230" i="32" s="1"/>
  <c r="N231" i="32"/>
  <c r="O231" i="32" s="1"/>
  <c r="N232" i="32"/>
  <c r="O232" i="32" s="1"/>
  <c r="N233" i="32"/>
  <c r="O233" i="32" s="1"/>
  <c r="N234" i="32"/>
  <c r="O234" i="32" s="1"/>
  <c r="N235" i="32"/>
  <c r="O235" i="32" s="1"/>
  <c r="N236" i="32"/>
  <c r="O236" i="32" s="1"/>
  <c r="N237" i="32"/>
  <c r="O237" i="32" s="1"/>
  <c r="N238" i="32"/>
  <c r="O238" i="32" s="1"/>
  <c r="N239" i="32"/>
  <c r="O239" i="32" s="1"/>
  <c r="N240" i="32"/>
  <c r="O240" i="32" s="1"/>
  <c r="N241" i="32"/>
  <c r="O241" i="32" s="1"/>
  <c r="N242" i="32"/>
  <c r="O242" i="32" s="1"/>
  <c r="N243" i="32"/>
  <c r="O243" i="32" s="1"/>
  <c r="N244" i="32"/>
  <c r="O244" i="32" s="1"/>
  <c r="N245" i="32"/>
  <c r="O245" i="32" s="1"/>
  <c r="N246" i="32"/>
  <c r="O246" i="32" s="1"/>
  <c r="N247" i="32"/>
  <c r="O247" i="32" s="1"/>
  <c r="N248" i="32"/>
  <c r="O248" i="32" s="1"/>
  <c r="N249" i="32"/>
  <c r="O249" i="32" s="1"/>
  <c r="N250" i="32"/>
  <c r="O250" i="32" s="1"/>
  <c r="N251" i="32"/>
  <c r="O251" i="32" s="1"/>
  <c r="N252" i="32"/>
  <c r="O252" i="32" s="1"/>
  <c r="N253" i="32"/>
  <c r="O253" i="32" s="1"/>
  <c r="N254" i="32"/>
  <c r="O254" i="32" s="1"/>
  <c r="N255" i="32"/>
  <c r="O255" i="32" s="1"/>
  <c r="N256" i="32"/>
  <c r="O256" i="32" s="1"/>
  <c r="N257" i="32"/>
  <c r="O257" i="32" s="1"/>
  <c r="N258" i="32"/>
  <c r="O258" i="32" s="1"/>
  <c r="N259" i="32"/>
  <c r="O259" i="32" s="1"/>
  <c r="N260" i="32"/>
  <c r="O260" i="32" s="1"/>
  <c r="N261" i="32"/>
  <c r="O261" i="32" s="1"/>
  <c r="N262" i="32"/>
  <c r="O262" i="32" s="1"/>
  <c r="N263" i="32"/>
  <c r="O263" i="32" s="1"/>
  <c r="N264" i="32"/>
  <c r="O264" i="32" s="1"/>
  <c r="N265" i="32"/>
  <c r="O265" i="32" s="1"/>
  <c r="N266" i="32"/>
  <c r="O266" i="32" s="1"/>
  <c r="N267" i="32"/>
  <c r="O267" i="32" s="1"/>
  <c r="N268" i="32"/>
  <c r="O268" i="32" s="1"/>
  <c r="N269" i="32"/>
  <c r="O269" i="32" s="1"/>
  <c r="N270" i="32"/>
  <c r="O270" i="32" s="1"/>
  <c r="N271" i="32"/>
  <c r="O271" i="32" s="1"/>
  <c r="N272" i="32"/>
  <c r="O272" i="32" s="1"/>
  <c r="N273" i="32"/>
  <c r="O273" i="32" s="1"/>
  <c r="N274" i="32"/>
  <c r="O274" i="32" s="1"/>
  <c r="N275" i="32"/>
  <c r="O275" i="32" s="1"/>
  <c r="N276" i="32"/>
  <c r="O276" i="32" s="1"/>
  <c r="N277" i="32"/>
  <c r="O277" i="32" s="1"/>
  <c r="N278" i="32"/>
  <c r="O278" i="32" s="1"/>
  <c r="N279" i="32"/>
  <c r="O279" i="32" s="1"/>
  <c r="N280" i="32"/>
  <c r="O280" i="32" s="1"/>
  <c r="N281" i="32"/>
  <c r="O281" i="32" s="1"/>
  <c r="N282" i="32"/>
  <c r="O282" i="32" s="1"/>
  <c r="N283" i="32"/>
  <c r="O283" i="32" s="1"/>
  <c r="N284" i="32"/>
  <c r="O284" i="32" s="1"/>
  <c r="N285" i="32"/>
  <c r="O285" i="32" s="1"/>
  <c r="N286" i="32"/>
  <c r="O286" i="32" s="1"/>
  <c r="N287" i="32"/>
  <c r="O287" i="32" s="1"/>
  <c r="N288" i="32"/>
  <c r="O288" i="32" s="1"/>
  <c r="N289" i="32"/>
  <c r="O289" i="32" s="1"/>
  <c r="N290" i="32"/>
  <c r="O290" i="32" s="1"/>
  <c r="N291" i="32"/>
  <c r="O291" i="32" s="1"/>
  <c r="N292" i="32"/>
  <c r="O292" i="32" s="1"/>
  <c r="N293" i="32"/>
  <c r="O293" i="32" s="1"/>
  <c r="N294" i="32"/>
  <c r="O294" i="32" s="1"/>
  <c r="N295" i="32"/>
  <c r="O295" i="32" s="1"/>
  <c r="N296" i="32"/>
  <c r="O296" i="32" s="1"/>
  <c r="N297" i="32"/>
  <c r="O297" i="32" s="1"/>
  <c r="N298" i="32"/>
  <c r="O298" i="32" s="1"/>
  <c r="N299" i="32"/>
  <c r="O299" i="32" s="1"/>
  <c r="N300" i="32"/>
  <c r="O300" i="32" s="1"/>
  <c r="N301" i="32"/>
  <c r="O301" i="32" s="1"/>
  <c r="N302" i="32"/>
  <c r="O302" i="32" s="1"/>
  <c r="N303" i="32"/>
  <c r="O303" i="32" s="1"/>
  <c r="N304" i="32"/>
  <c r="O304" i="32" s="1"/>
  <c r="N305" i="32"/>
  <c r="O305" i="32" s="1"/>
  <c r="N306" i="32"/>
  <c r="O306" i="32" s="1"/>
  <c r="N307" i="32"/>
  <c r="O307" i="32" s="1"/>
  <c r="N308" i="32"/>
  <c r="O308" i="32" s="1"/>
  <c r="N309" i="32"/>
  <c r="O309" i="32" s="1"/>
  <c r="N310" i="32"/>
  <c r="O310" i="32" s="1"/>
  <c r="N311" i="32"/>
  <c r="O311" i="32" s="1"/>
  <c r="N312" i="32"/>
  <c r="O312" i="32" s="1"/>
  <c r="N313" i="32"/>
  <c r="O313" i="32" s="1"/>
  <c r="N314" i="32"/>
  <c r="O314" i="32" s="1"/>
  <c r="N315" i="32"/>
  <c r="O315" i="32" s="1"/>
  <c r="N316" i="32"/>
  <c r="O316" i="32" s="1"/>
  <c r="N317" i="32"/>
  <c r="O317" i="32" s="1"/>
  <c r="N318" i="32"/>
  <c r="O318" i="32" s="1"/>
  <c r="N319" i="32"/>
  <c r="O319" i="32" s="1"/>
  <c r="N320" i="32"/>
  <c r="O320" i="32" s="1"/>
  <c r="N321" i="32"/>
  <c r="O321" i="32" s="1"/>
  <c r="N322" i="32"/>
  <c r="O322" i="32" s="1"/>
  <c r="N323" i="32"/>
  <c r="O323" i="32" s="1"/>
  <c r="N324" i="32"/>
  <c r="O324" i="32" s="1"/>
  <c r="N325" i="32"/>
  <c r="O325" i="32" s="1"/>
  <c r="N326" i="32"/>
  <c r="O326" i="32" s="1"/>
  <c r="N327" i="32"/>
  <c r="O327" i="32" s="1"/>
  <c r="N328" i="32"/>
  <c r="O328" i="32" s="1"/>
  <c r="N329" i="32"/>
  <c r="O329" i="32" s="1"/>
  <c r="N330" i="32"/>
  <c r="O330" i="32" s="1"/>
  <c r="N331" i="32"/>
  <c r="O331" i="32" s="1"/>
  <c r="N332" i="32"/>
  <c r="O332" i="32" s="1"/>
  <c r="N333" i="32"/>
  <c r="O333" i="32" s="1"/>
  <c r="N334" i="32"/>
  <c r="O334" i="32" s="1"/>
  <c r="N335" i="32"/>
  <c r="O335" i="32" s="1"/>
  <c r="N336" i="32"/>
  <c r="O336" i="32" s="1"/>
  <c r="N337" i="32"/>
  <c r="O337" i="32" s="1"/>
  <c r="N338" i="32"/>
  <c r="O338" i="32" s="1"/>
  <c r="N339" i="32"/>
  <c r="O339" i="32" s="1"/>
  <c r="N340" i="32"/>
  <c r="O340" i="32" s="1"/>
  <c r="N341" i="32"/>
  <c r="O341" i="32" s="1"/>
  <c r="N342" i="32"/>
  <c r="O342" i="32" s="1"/>
  <c r="N343" i="32"/>
  <c r="O343" i="32" s="1"/>
  <c r="N344" i="32"/>
  <c r="O344" i="32" s="1"/>
  <c r="N345" i="32"/>
  <c r="O345" i="32" s="1"/>
  <c r="N346" i="32"/>
  <c r="O346" i="32" s="1"/>
  <c r="N347" i="32"/>
  <c r="O347" i="32" s="1"/>
  <c r="N348" i="32"/>
  <c r="O348" i="32" s="1"/>
  <c r="N349" i="32"/>
  <c r="O349" i="32" s="1"/>
  <c r="N350" i="32"/>
  <c r="O350" i="32" s="1"/>
  <c r="N351" i="32"/>
  <c r="O351" i="32" s="1"/>
  <c r="N9" i="32"/>
  <c r="K27" i="28" l="1"/>
  <c r="N352" i="32"/>
  <c r="O9" i="32"/>
  <c r="O352" i="32" s="1"/>
  <c r="M15" i="36"/>
  <c r="N15" i="36" s="1"/>
  <c r="H10" i="21"/>
  <c r="H11" i="21"/>
  <c r="I11" i="21" s="1"/>
  <c r="H12" i="21"/>
  <c r="I12" i="21" s="1"/>
  <c r="H13" i="21"/>
  <c r="I13" i="21" s="1"/>
  <c r="H14" i="21"/>
  <c r="I14" i="21" s="1"/>
  <c r="H15" i="21"/>
  <c r="I15" i="21" s="1"/>
  <c r="H16" i="21"/>
  <c r="I16" i="21" s="1"/>
  <c r="H17" i="21"/>
  <c r="I17" i="21" s="1"/>
  <c r="H18" i="21"/>
  <c r="I18" i="21" s="1"/>
  <c r="H19" i="21"/>
  <c r="I19" i="21" s="1"/>
  <c r="H20" i="21"/>
  <c r="I20" i="21" s="1"/>
  <c r="H21" i="21"/>
  <c r="I21" i="21" s="1"/>
  <c r="H22" i="21"/>
  <c r="I22" i="21" s="1"/>
  <c r="H23" i="21"/>
  <c r="I23" i="21" s="1"/>
  <c r="H24" i="21"/>
  <c r="I24" i="21" s="1"/>
  <c r="H25" i="21"/>
  <c r="I25" i="21" s="1"/>
  <c r="H26" i="21"/>
  <c r="I26" i="21" s="1"/>
  <c r="H27" i="21"/>
  <c r="I27" i="21" s="1"/>
  <c r="H28" i="21"/>
  <c r="I28" i="21" s="1"/>
  <c r="H29" i="21"/>
  <c r="I29" i="21" s="1"/>
  <c r="H30" i="21"/>
  <c r="I30" i="21" s="1"/>
  <c r="H31" i="21"/>
  <c r="I31" i="21" s="1"/>
  <c r="H32" i="21"/>
  <c r="I32" i="21" s="1"/>
  <c r="H33" i="21"/>
  <c r="I33" i="21" s="1"/>
  <c r="H34" i="21"/>
  <c r="I34" i="21" s="1"/>
  <c r="H35" i="21"/>
  <c r="I35" i="21" s="1"/>
  <c r="H36" i="21"/>
  <c r="I36" i="21" s="1"/>
  <c r="H37" i="21"/>
  <c r="I37" i="21" s="1"/>
  <c r="H38" i="21"/>
  <c r="I38" i="21" s="1"/>
  <c r="H39" i="21"/>
  <c r="I39" i="21" s="1"/>
  <c r="H40" i="21"/>
  <c r="I40" i="21" s="1"/>
  <c r="H41" i="21"/>
  <c r="I41" i="21" s="1"/>
  <c r="H42" i="21"/>
  <c r="I42" i="21" s="1"/>
  <c r="H43" i="21"/>
  <c r="I43" i="21" s="1"/>
  <c r="H44" i="21"/>
  <c r="I44" i="21" s="1"/>
  <c r="H45" i="21"/>
  <c r="I45" i="21" s="1"/>
  <c r="H46" i="21"/>
  <c r="I46" i="21" s="1"/>
  <c r="H47" i="21"/>
  <c r="I47" i="21" s="1"/>
  <c r="H48" i="21"/>
  <c r="I48" i="21" s="1"/>
  <c r="H49" i="21"/>
  <c r="I49" i="21" s="1"/>
  <c r="H50" i="21"/>
  <c r="I50" i="21" s="1"/>
  <c r="H51" i="21"/>
  <c r="I51" i="21" s="1"/>
  <c r="H52" i="21"/>
  <c r="I52" i="21" s="1"/>
  <c r="H53" i="21"/>
  <c r="I53" i="21" s="1"/>
  <c r="H54" i="21"/>
  <c r="I54" i="21" s="1"/>
  <c r="H55" i="21"/>
  <c r="I55" i="21" s="1"/>
  <c r="H56" i="21"/>
  <c r="I56" i="21" s="1"/>
  <c r="H57" i="21"/>
  <c r="I57" i="21" s="1"/>
  <c r="H58" i="21"/>
  <c r="I58" i="21" s="1"/>
  <c r="H59" i="21"/>
  <c r="I59" i="21" s="1"/>
  <c r="H60" i="21"/>
  <c r="I60" i="21" s="1"/>
  <c r="H61" i="21"/>
  <c r="I61" i="21" s="1"/>
  <c r="H62" i="21"/>
  <c r="I62" i="21" s="1"/>
  <c r="H63" i="21"/>
  <c r="I63" i="21" s="1"/>
  <c r="H64" i="21"/>
  <c r="I64" i="21" s="1"/>
  <c r="H65" i="21"/>
  <c r="I65" i="21" s="1"/>
  <c r="H66" i="21"/>
  <c r="I66" i="21" s="1"/>
  <c r="H67" i="21"/>
  <c r="I67" i="21" s="1"/>
  <c r="H68" i="21"/>
  <c r="I68" i="21" s="1"/>
  <c r="H69" i="21"/>
  <c r="I69" i="21" s="1"/>
  <c r="H70" i="21"/>
  <c r="I70" i="21" s="1"/>
  <c r="H71" i="21"/>
  <c r="I71" i="21" s="1"/>
  <c r="H72" i="21"/>
  <c r="I72" i="21" s="1"/>
  <c r="H73" i="21"/>
  <c r="I73" i="21" s="1"/>
  <c r="H74" i="21"/>
  <c r="I74" i="21" s="1"/>
  <c r="H75" i="21"/>
  <c r="I75" i="21" s="1"/>
  <c r="H76" i="21"/>
  <c r="I76" i="21" s="1"/>
  <c r="H77" i="21"/>
  <c r="I77" i="21" s="1"/>
  <c r="H78" i="21"/>
  <c r="I78" i="21" s="1"/>
  <c r="H79" i="21"/>
  <c r="I79" i="21" s="1"/>
  <c r="H80" i="21"/>
  <c r="I80" i="21" s="1"/>
  <c r="H81" i="21"/>
  <c r="I81" i="21" s="1"/>
  <c r="H82" i="21"/>
  <c r="I82" i="21" s="1"/>
  <c r="H83" i="21"/>
  <c r="I83" i="21" s="1"/>
  <c r="H84" i="21"/>
  <c r="I84" i="21" s="1"/>
  <c r="H85" i="21"/>
  <c r="I85" i="21" s="1"/>
  <c r="H86" i="21"/>
  <c r="I86" i="21" s="1"/>
  <c r="H87" i="21"/>
  <c r="I87" i="21" s="1"/>
  <c r="H88" i="21"/>
  <c r="I88" i="21" s="1"/>
  <c r="H89" i="21"/>
  <c r="I89" i="21" s="1"/>
  <c r="H90" i="21"/>
  <c r="I90" i="21" s="1"/>
  <c r="H91" i="21"/>
  <c r="I91" i="21" s="1"/>
  <c r="H92" i="21"/>
  <c r="I92" i="21" s="1"/>
  <c r="H93" i="21"/>
  <c r="I93" i="21" s="1"/>
  <c r="H94" i="21"/>
  <c r="I94" i="21" s="1"/>
  <c r="H95" i="21"/>
  <c r="I95" i="21" s="1"/>
  <c r="H96" i="21"/>
  <c r="I96" i="21" s="1"/>
  <c r="H97" i="21"/>
  <c r="I97" i="21" s="1"/>
  <c r="H98" i="21"/>
  <c r="I98" i="21" s="1"/>
  <c r="H99" i="21"/>
  <c r="I99" i="21" s="1"/>
  <c r="H100" i="21"/>
  <c r="I100" i="21" s="1"/>
  <c r="H101" i="21"/>
  <c r="I101" i="21" s="1"/>
  <c r="H102" i="21"/>
  <c r="I102" i="21" s="1"/>
  <c r="H103" i="21"/>
  <c r="I103" i="21" s="1"/>
  <c r="H104" i="21"/>
  <c r="I104" i="21" s="1"/>
  <c r="H105" i="21"/>
  <c r="I105" i="21" s="1"/>
  <c r="H106" i="21"/>
  <c r="I106" i="21" s="1"/>
  <c r="H107" i="21"/>
  <c r="I107" i="21" s="1"/>
  <c r="H108" i="21"/>
  <c r="I108" i="21" s="1"/>
  <c r="H109" i="21"/>
  <c r="I109" i="21" s="1"/>
  <c r="H110" i="21"/>
  <c r="I110" i="21" s="1"/>
  <c r="H111" i="21"/>
  <c r="I111" i="21" s="1"/>
  <c r="H112" i="21"/>
  <c r="I112" i="21" s="1"/>
  <c r="H113" i="21"/>
  <c r="I113" i="21" s="1"/>
  <c r="H114" i="21"/>
  <c r="I114" i="21" s="1"/>
  <c r="H115" i="21"/>
  <c r="I115" i="21" s="1"/>
  <c r="H116" i="21"/>
  <c r="I116" i="21" s="1"/>
  <c r="H117" i="21"/>
  <c r="I117" i="21" s="1"/>
  <c r="H118" i="21"/>
  <c r="I118" i="21" s="1"/>
  <c r="H119" i="21"/>
  <c r="I119" i="21" s="1"/>
  <c r="H120" i="21"/>
  <c r="I120" i="21" s="1"/>
  <c r="H121" i="21"/>
  <c r="I121" i="21" s="1"/>
  <c r="H122" i="21"/>
  <c r="I122" i="21" s="1"/>
  <c r="H146" i="21"/>
  <c r="I146" i="21" s="1"/>
  <c r="H147" i="21"/>
  <c r="I147" i="21" s="1"/>
  <c r="H123" i="21"/>
  <c r="I123" i="21" s="1"/>
  <c r="H124" i="21"/>
  <c r="I124" i="21" s="1"/>
  <c r="H125" i="21"/>
  <c r="I125" i="21" s="1"/>
  <c r="H126" i="21"/>
  <c r="I126" i="21" s="1"/>
  <c r="H127" i="21"/>
  <c r="I127" i="21" s="1"/>
  <c r="H128" i="21"/>
  <c r="I128" i="21" s="1"/>
  <c r="H129" i="21"/>
  <c r="I129" i="21" s="1"/>
  <c r="H130" i="21"/>
  <c r="I130" i="21" s="1"/>
  <c r="H131" i="21"/>
  <c r="I131" i="21" s="1"/>
  <c r="H132" i="21"/>
  <c r="I132" i="21" s="1"/>
  <c r="H133" i="21"/>
  <c r="I133" i="21" s="1"/>
  <c r="H134" i="21"/>
  <c r="I134" i="21" s="1"/>
  <c r="H135" i="21"/>
  <c r="I135" i="21" s="1"/>
  <c r="H136" i="21"/>
  <c r="I136" i="21" s="1"/>
  <c r="H137" i="21"/>
  <c r="I137" i="21" s="1"/>
  <c r="H138" i="21"/>
  <c r="I138" i="21" s="1"/>
  <c r="H139" i="21"/>
  <c r="I139" i="21" s="1"/>
  <c r="I9" i="21"/>
  <c r="I10" i="21" l="1"/>
  <c r="I148" i="21" s="1"/>
  <c r="H148" i="21"/>
  <c r="M16" i="36"/>
  <c r="N16" i="36" s="1"/>
  <c r="M13" i="36"/>
  <c r="N13" i="36" s="1"/>
  <c r="M12" i="36"/>
  <c r="N12" i="36" s="1"/>
  <c r="M11" i="36"/>
  <c r="N11" i="36" s="1"/>
  <c r="L500" i="33"/>
  <c r="M10" i="34" l="1"/>
  <c r="M9" i="34"/>
  <c r="N10" i="34" l="1"/>
  <c r="N9" i="34"/>
  <c r="G500" i="33" l="1"/>
  <c r="H500" i="33"/>
  <c r="I500" i="33"/>
  <c r="K500" i="33" l="1"/>
  <c r="M10" i="36" l="1"/>
  <c r="N10" i="36" l="1"/>
</calcChain>
</file>

<file path=xl/sharedStrings.xml><?xml version="1.0" encoding="utf-8"?>
<sst xmlns="http://schemas.openxmlformats.org/spreadsheetml/2006/main" count="5024" uniqueCount="1413">
  <si>
    <t>DIRECCION DE RECURSOS HUMANOS- MEM</t>
  </si>
  <si>
    <t>AFP</t>
  </si>
  <si>
    <t>CHOFER</t>
  </si>
  <si>
    <t>ANALISTA PROGRAMADOR</t>
  </si>
  <si>
    <t>DIRECCION JURIDICA- MEM</t>
  </si>
  <si>
    <t>DIRECCION DE COMUNICACIONES- MEM</t>
  </si>
  <si>
    <t>PABLO DE LEON DE LEON</t>
  </si>
  <si>
    <t>EDDYS OLIVO</t>
  </si>
  <si>
    <t>ANTONI EMILIO LOPEZ RAMIREZ</t>
  </si>
  <si>
    <t>DEVENGADO POR EL EMPLEADO</t>
  </si>
  <si>
    <t>NETO</t>
  </si>
  <si>
    <t xml:space="preserve">CARGO </t>
  </si>
  <si>
    <t xml:space="preserve">NOMBRE </t>
  </si>
  <si>
    <t>CARLOS PORFIRIO LOPEZ ALMONTE</t>
  </si>
  <si>
    <t>VALORES EN RD$</t>
  </si>
  <si>
    <t>AYUDANTE MANTENIMIENTO</t>
  </si>
  <si>
    <t>ZENON DE JESUS HEREDIA</t>
  </si>
  <si>
    <t>YURIVERKA EUNILSA SILVA GARCIA</t>
  </si>
  <si>
    <t>YOMEL MIGUEL CUEVAS MATOS</t>
  </si>
  <si>
    <t>YOLANDA OVALLES ALONZO</t>
  </si>
  <si>
    <t>YARIMEH YANETH MORA CERRO</t>
  </si>
  <si>
    <t>YANKI ANTONIO UCETA</t>
  </si>
  <si>
    <t>YAMILET MEJIA SOTO</t>
  </si>
  <si>
    <t>XIOMARA MERCEDES BENCOSME GERMOSEN</t>
  </si>
  <si>
    <t>VERONICA NOELIA GUZMAN GUZMAN</t>
  </si>
  <si>
    <t>SENCION MARTINEZ DE LA CRUZ</t>
  </si>
  <si>
    <t>COORDINADOR (A)</t>
  </si>
  <si>
    <t>SANTA ANA HEREDIA MARTE</t>
  </si>
  <si>
    <t>ROSIVARIS MONTERO DUVAL</t>
  </si>
  <si>
    <t>ROMAN HENRIQUEZ</t>
  </si>
  <si>
    <t>RICARDO DE JESUS BRAZOBAN</t>
  </si>
  <si>
    <t>RAYSA DE LA CRUZ GONZALEZ</t>
  </si>
  <si>
    <t>RAMON PEREYRA EMILIANO</t>
  </si>
  <si>
    <t>PEDRO JOSE LUIS RODRIGUEZ PINEDA</t>
  </si>
  <si>
    <t>PEDRO DE LOS SANTOS AYBAL</t>
  </si>
  <si>
    <t>OSCAR PEREZ</t>
  </si>
  <si>
    <t>OLGA MILENIA PEÑA HERRERA</t>
  </si>
  <si>
    <t>NELSON JEREZ</t>
  </si>
  <si>
    <t>NEILA INMACULADA GARCIA HARVEY</t>
  </si>
  <si>
    <t>MIREYA ALTAGRACIA DISLA FAMILIA</t>
  </si>
  <si>
    <t>MIGUELINA GARCIA GONDRES</t>
  </si>
  <si>
    <t>MIGUEL ANGEL TORRES HERNANDEZ</t>
  </si>
  <si>
    <t>MIGUEL ANGEL EVE ALCANTARA</t>
  </si>
  <si>
    <t>MERCEDES MONTERO MAGALLANE</t>
  </si>
  <si>
    <t>MARTIN SIMEON JIMENEZ ORTIZ</t>
  </si>
  <si>
    <t>MARISOL DE CARMEN VILLAVERDE VALDEZ</t>
  </si>
  <si>
    <t>MARGARITA ANTONIA CHELIN ORTIZ</t>
  </si>
  <si>
    <t>MARCIA JOSEFINA OVALLES</t>
  </si>
  <si>
    <t>MAIRELINE MAGDALENA RAMIREZ PEREZ</t>
  </si>
  <si>
    <t>LUIS ENCARNACION</t>
  </si>
  <si>
    <t>LUCIA PINALES RODRIGUEZ</t>
  </si>
  <si>
    <t>LUCECITA SANCHEZ ESPINAL</t>
  </si>
  <si>
    <t>LOURDES LANTIGUA GARCIA</t>
  </si>
  <si>
    <t>LENIN GREY MELO GUTIERREZ</t>
  </si>
  <si>
    <t>KIARABEL GENAO ALVAREZ</t>
  </si>
  <si>
    <t>KENIA ELIZABEHT MARTINEZ HEREDIA</t>
  </si>
  <si>
    <t>KENDYS ISRAEL TORRES FRANCO</t>
  </si>
  <si>
    <t>KELVIN MENDEZ</t>
  </si>
  <si>
    <t>KATHERINE MARIA DEL VALLE SANCHEZ</t>
  </si>
  <si>
    <t>JUANA MARIA GIRON DE JESUS</t>
  </si>
  <si>
    <t>JUANA ELCIDA MARTINEZ</t>
  </si>
  <si>
    <t>ELECTRICISTA</t>
  </si>
  <si>
    <t>JUAN JOSE POLANCO LEONARDO</t>
  </si>
  <si>
    <t>JUAN ISIDRO MONTERO MONTERO</t>
  </si>
  <si>
    <t>JUAN FRANCISCO CASTRO MOJICA</t>
  </si>
  <si>
    <t>JUAN EVANGELISTA FIGUEROA BERROA</t>
  </si>
  <si>
    <t>JOSE MERCEDES</t>
  </si>
  <si>
    <t>JOSE ABEL NOREL BALBUENA</t>
  </si>
  <si>
    <t>JORGE ARTURO CAYETANO MARTE</t>
  </si>
  <si>
    <t>JOEL HERMOGENES NUÑEZ BUENO</t>
  </si>
  <si>
    <t>JEREMIA RAMIREZ RODRIGUEZ</t>
  </si>
  <si>
    <t>JACOBO ARTURO SIMON MONZON</t>
  </si>
  <si>
    <t>HIPOLITO REYES</t>
  </si>
  <si>
    <t>HENDRIX RAFAEL VILLAMAN DOMINGUEZ</t>
  </si>
  <si>
    <t>HARRY DE LOS SANTOS JAVIER</t>
  </si>
  <si>
    <t>HAROL ERNESTO SANTANA AYALA</t>
  </si>
  <si>
    <t>GUILLERMO PEREZ FELIX</t>
  </si>
  <si>
    <t>GLENY CONTRERAS</t>
  </si>
  <si>
    <t>GINEISSYS TISSEL THEN</t>
  </si>
  <si>
    <t>GINA MERY MARTINEZ HERNANDEZ</t>
  </si>
  <si>
    <t>GENESIS ROSARIO GARRIDO</t>
  </si>
  <si>
    <t>GELSARY DARIANA CABRAL JOSE</t>
  </si>
  <si>
    <t>GABRIEL FRANCISCO CARELA VALERA</t>
  </si>
  <si>
    <t>FRANCHELIS MARIA SOSA FRIAS</t>
  </si>
  <si>
    <t>FERNANDO RHADAMES DIAZ TORRES</t>
  </si>
  <si>
    <t>EVELYN VALDERA GUERRERO</t>
  </si>
  <si>
    <t>ELIZABETH MARY REYNOSO TEJADA</t>
  </si>
  <si>
    <t>EDWIN LOPEZ ENCARNACION</t>
  </si>
  <si>
    <t>DILCIA DE JESUS ABREU</t>
  </si>
  <si>
    <t>CINDY MERCEDES RAMIREZ PAULINO</t>
  </si>
  <si>
    <t>CESAR EMILIO MEDINA GARABITO</t>
  </si>
  <si>
    <t>CARMEN IRIS RUIZ CORONADO</t>
  </si>
  <si>
    <t>BRENDA SEVERINO SELMO</t>
  </si>
  <si>
    <t>BENJAMIN RODRIGUEZ</t>
  </si>
  <si>
    <t>ARAFAT BELLO MEDINA</t>
  </si>
  <si>
    <t>ALIN JOSE RODRIGUEZ RODRIGUEZ</t>
  </si>
  <si>
    <t>ALEXIS REYNOSO HERNANDEZ</t>
  </si>
  <si>
    <t>ALEXANDRA ROSA BAEZ</t>
  </si>
  <si>
    <t>ALEJANDRO MARTINEZ PACHECO</t>
  </si>
  <si>
    <t>ALBERT GOMEZ JIMENEZ</t>
  </si>
  <si>
    <t>ALBA NELY OGANDO MONTERO</t>
  </si>
  <si>
    <t>AGUSTIN SUAREZ SUAREZ</t>
  </si>
  <si>
    <t>TECNICO</t>
  </si>
  <si>
    <t>ADRIEL JONATHAN COATS MARTE</t>
  </si>
  <si>
    <t>DEPARTAMENTO DE ELABORACION DE DOCUMENTO</t>
  </si>
  <si>
    <t>DIRECCION DE RELACIONES INTERNACIONALES</t>
  </si>
  <si>
    <t>DEPARTAMENTO DE DESARROLLO INSTITUCIONAL</t>
  </si>
  <si>
    <t>DEPARTAMENTO DE ACCESO A LA INFORMACION</t>
  </si>
  <si>
    <t>DEPARTAMENTO DE DESARROLLO E IMPLEMENTAC</t>
  </si>
  <si>
    <t>DIRECCION DE PLANIFICACION Y DESARROLLO</t>
  </si>
  <si>
    <t>DEPARTAMENTO DE ADMINISTRACION DEL SERVI</t>
  </si>
  <si>
    <t>DIRECCION DE TECNOLOGIAS DE LA INFORMACI</t>
  </si>
  <si>
    <t>DEPARTAMENTO DE OPERACIONES TIC- MEM</t>
  </si>
  <si>
    <t>JUAN JOSE NICOLAS RODRIGUEZ CACERES</t>
  </si>
  <si>
    <t>MERCEDES NATASHA RODRIGUEZ HERNANDEZ</t>
  </si>
  <si>
    <t>VICTOR GUILLEN ARIAS</t>
  </si>
  <si>
    <t>TOMAS BIENVENIDO VARONA RAMIREZ</t>
  </si>
  <si>
    <t>ORLANDO DE JESUS LORENZO</t>
  </si>
  <si>
    <t>JUAN PABLO ROA</t>
  </si>
  <si>
    <t>GOMEZ NUÑEZ JORGE</t>
  </si>
  <si>
    <t>ERNESTO ACEVEDO PEÑA</t>
  </si>
  <si>
    <t>EMELY ALEXANDRA MENDEZ CANO</t>
  </si>
  <si>
    <t>EDWIN GUARIONEX LARA DEL VILLAR</t>
  </si>
  <si>
    <t>DANIEL ASENCIO TURBI</t>
  </si>
  <si>
    <t>CAROLINA DEL MAR RODRIGUEZ PIMENTEL</t>
  </si>
  <si>
    <t>CARMEN RITA FONDEUR DIAZ</t>
  </si>
  <si>
    <t>ALTAGRACIA TORRES ESPINO</t>
  </si>
  <si>
    <t>VICEMINISTERIO DE SEGURIDAD ENERGETICA E</t>
  </si>
  <si>
    <t>VICEMINISTERIO DE ENERGIA NUCLEAR</t>
  </si>
  <si>
    <t>LUIS FRANCISCO TORRES MANZUETA</t>
  </si>
  <si>
    <t>ANALISTA</t>
  </si>
  <si>
    <t>NISAEL DIONISIO DIROCIE MATOS</t>
  </si>
  <si>
    <t>CINDY YAMILET HERNANDEZ</t>
  </si>
  <si>
    <t>ESPERANZA ESTRELLA RODRIGUEZ</t>
  </si>
  <si>
    <t>FELIX ALCIBIADES LUNA ALBERTO</t>
  </si>
  <si>
    <t>JOSE ANTONIO PEÑA CABRERA</t>
  </si>
  <si>
    <t>MARIA MAGDALENA RAMIREZ MEDINA</t>
  </si>
  <si>
    <t>ROBERTO DURAN DE JESUS</t>
  </si>
  <si>
    <t>VILMA NOEMI DEL PILAR CABRERA PEÑA</t>
  </si>
  <si>
    <t>YESENIA MONTERO MORILLO</t>
  </si>
  <si>
    <t>ANA ESTHER BRAZOBAN SOTO</t>
  </si>
  <si>
    <t>BASILIO LOPEZ PAULINO</t>
  </si>
  <si>
    <t>BAYOAN NORBERTO SOTO GARCIA</t>
  </si>
  <si>
    <t>CARLOS MANUEL PICHARDO VALENTIN</t>
  </si>
  <si>
    <t>EDWIN JESUS RAMIREZ TEJEDA</t>
  </si>
  <si>
    <t>EURIS ALMONTE SANTOS</t>
  </si>
  <si>
    <t>ASESOR (A)</t>
  </si>
  <si>
    <t>GLENYS DAHIANA VARGAS NUÑEZ</t>
  </si>
  <si>
    <t>GOLYE LATOUFE JIMENEZ</t>
  </si>
  <si>
    <t>HECTOR BIENVENIDO PUELLO GERARDO</t>
  </si>
  <si>
    <t>HEIDY ILCANIA ADON VARGAS</t>
  </si>
  <si>
    <t>HENRY ALEXANDER DE LA ROSA GREEN</t>
  </si>
  <si>
    <t>JORGE ANTONIO MOTA NIN</t>
  </si>
  <si>
    <t>JOSE LUIS VALLEJO PEGUERO</t>
  </si>
  <si>
    <t>JOSE MAURICIO SALVADOR HERNANDEZ CEP</t>
  </si>
  <si>
    <t>JUAN ABRAHAM CUEVAS SANCHEZ</t>
  </si>
  <si>
    <t>JUANA ROSALIA LORENZO QUEZADA</t>
  </si>
  <si>
    <t>MARCELINO DE JESUS MORDAN</t>
  </si>
  <si>
    <t>MARTHA IRENE TEJADA CASTILLO</t>
  </si>
  <si>
    <t>OMAR ALEJANDRO DOTEL CARABALLO</t>
  </si>
  <si>
    <t>PATRICIA ELENA PRIEGO DE LOS REYES</t>
  </si>
  <si>
    <t>ROSANNA AMPARO PANIAGUA</t>
  </si>
  <si>
    <t>ROSSY MASSIEL CEBALLO DE LOS SANTOS</t>
  </si>
  <si>
    <t>WILFRIN CARMONA ROMERO</t>
  </si>
  <si>
    <t>WILSON ALEXANDER NUÑEZ PIMENTEL</t>
  </si>
  <si>
    <t>YANIRA ALTAGRACIA EVANGELISTA</t>
  </si>
  <si>
    <t>YESICA MANUELA DE PEÑA GUILLEN</t>
  </si>
  <si>
    <t>YOHAN MANUEL REYNOSO DE JESUS</t>
  </si>
  <si>
    <t>BIANCA CRISTINA RODRIGUEZ MAZARA</t>
  </si>
  <si>
    <t>DEIVY MANUEL MORENO MANZANILLO</t>
  </si>
  <si>
    <t>JOSE ALBERTO TAVERAS</t>
  </si>
  <si>
    <t>JUANITO ENCARNACION MONTERO</t>
  </si>
  <si>
    <t>LILA ROSARIO RODRIGUEZ DE BAEZ</t>
  </si>
  <si>
    <t>MARIA FERNANDA ROSARIO</t>
  </si>
  <si>
    <t>MIGUEL ANGEL ALMONTE CAPELLAN</t>
  </si>
  <si>
    <t>FRANCIS ALBERTO ORTIZ</t>
  </si>
  <si>
    <t>JOSE ANTONIO MARTINEZ DAUHAJRE</t>
  </si>
  <si>
    <t>JUVENAL LORENZO LIRANZO</t>
  </si>
  <si>
    <t>KENYA ARACELIS MERCEDES HERNANDEZ</t>
  </si>
  <si>
    <t>LUIS POMPILIO FONDEUR MENDOZA</t>
  </si>
  <si>
    <t>PAMELA CRISTINA DE LOS SANTOS PEÑA</t>
  </si>
  <si>
    <t>PAUL LAUDISLAO ROSARIO ALMANZAR</t>
  </si>
  <si>
    <t>PEDRO ALEXANDER FRANCO PEÑA</t>
  </si>
  <si>
    <t>RAMON DEL ROSARIO PLATA PUELLO</t>
  </si>
  <si>
    <t>VICTOR MANUEL LIRIANO ROSARIO</t>
  </si>
  <si>
    <t>EDICKSON ANEUDIS TEJEDA JAVIER</t>
  </si>
  <si>
    <t>EZEQUIEL FELIZ MATOS</t>
  </si>
  <si>
    <t>OSCAR ENRIQUE MARTINEZ VALDEZ</t>
  </si>
  <si>
    <t>PABLO ARREDONDO BAUTISTA</t>
  </si>
  <si>
    <t>PORFIRIO ANTONIO VICIOSO LAMAR</t>
  </si>
  <si>
    <t>ROMNY DAVID PRENZA CONTRERAS</t>
  </si>
  <si>
    <t>YAZMILE CASTIDAD DIPRES DE LEON</t>
  </si>
  <si>
    <t>RASHELL ANTONIA MENDEZ LORA</t>
  </si>
  <si>
    <t>ALEJANDRO ALBERTO MAÑON MARTINEZ</t>
  </si>
  <si>
    <t>SFS</t>
  </si>
  <si>
    <t>ISR</t>
  </si>
  <si>
    <t>OTROS</t>
  </si>
  <si>
    <t>OTROS DESC.</t>
  </si>
  <si>
    <t>M</t>
  </si>
  <si>
    <t>F</t>
  </si>
  <si>
    <t>SARAH VALDERYS JOSE RAMIREZ</t>
  </si>
  <si>
    <t>RAFAEL TOBIAS LOPEZ LOPEZ</t>
  </si>
  <si>
    <t>JESUS RAFAEL FRICAS ROSARIO</t>
  </si>
  <si>
    <t>NO.</t>
  </si>
  <si>
    <t>NOMBRE</t>
  </si>
  <si>
    <t>CARGO</t>
  </si>
  <si>
    <t>SEXO</t>
  </si>
  <si>
    <t>ANGEL JUNIOR DE LA ROSA RODRIGUEZ</t>
  </si>
  <si>
    <t>JOAQUIN ALEXIS VALENZUELA DIAZ</t>
  </si>
  <si>
    <t>JUAN PEREZ ENCARNACION</t>
  </si>
  <si>
    <t>RAMON ISIDRO CABRERA CABRERA</t>
  </si>
  <si>
    <t>ANA ELIZABET CARABALLO PEREZ</t>
  </si>
  <si>
    <t>ANA PATRICIA BRAZOBAN FERREYRA</t>
  </si>
  <si>
    <t>ANEUDYS RAMIREZ GUZMAN</t>
  </si>
  <si>
    <t>ANGELA CRISTINA CUSTODIO FLORENTINO</t>
  </si>
  <si>
    <t>ANTONIO ZURISADAY REYES GOMEZ</t>
  </si>
  <si>
    <t>ARISLEYDA ALVAREZ AGRAMONTE</t>
  </si>
  <si>
    <t>BLAS ANTONIO MATEO ANTIGUA</t>
  </si>
  <si>
    <t>CANDIDO MAMBRU SANTAMARIA</t>
  </si>
  <si>
    <t>CAONABO GUTIERREZ</t>
  </si>
  <si>
    <t>SUPERVISOR (A)</t>
  </si>
  <si>
    <t>CECILIA PEREZ</t>
  </si>
  <si>
    <t>CESAR MIGUEL MARCHENA MOJICA</t>
  </si>
  <si>
    <t>CHARINA ALEXANDRA PEREZ REYES</t>
  </si>
  <si>
    <t>CLARA AURORA PUJOLS ABREU</t>
  </si>
  <si>
    <t>CLARA MARIA MOSQUEA JIMENEZ</t>
  </si>
  <si>
    <t>EDUARDO JOSE MIGUEL GOICO TAVAREZ</t>
  </si>
  <si>
    <t>EFIGENIO MONTILLA ARIAS</t>
  </si>
  <si>
    <t>ELEYNI MARIA DIAZ FABIAN</t>
  </si>
  <si>
    <t>ENGELS NICOLAS ROMAN PEGUERO</t>
  </si>
  <si>
    <t>ESTEBAN GREN CHALAS</t>
  </si>
  <si>
    <t>EVELING MILAGROS CASTILLO CASTILLO</t>
  </si>
  <si>
    <t>FELIPE DE LA ROSA CRISOSTOMO</t>
  </si>
  <si>
    <t>FERNANDO BALBUENA JIMENEZ</t>
  </si>
  <si>
    <t>FRANCISCO ANTONIO CACERES NERIS</t>
  </si>
  <si>
    <t>FRANK ANDRES MESA BURGOS</t>
  </si>
  <si>
    <t>GISELLE MARIA AYBAR MARTINEZ</t>
  </si>
  <si>
    <t>GLORIA STEFANY AMARO VARGAS</t>
  </si>
  <si>
    <t>HANNEL ALFONSO REYNOSO VEGA</t>
  </si>
  <si>
    <t>HENRY CESAR CARABALLO DURAN</t>
  </si>
  <si>
    <t>HEYAIME GOMEZ</t>
  </si>
  <si>
    <t>HORACIO ALBERTO ALVAREZ LOPEZ</t>
  </si>
  <si>
    <t>JOHANNY EVANGELINA MEDINA SANCHEZ</t>
  </si>
  <si>
    <t>JORGE ESTARLING TAVERAS SUSANA</t>
  </si>
  <si>
    <t>JOSE ANTONIO BATISTA PUELLO</t>
  </si>
  <si>
    <t>JOSE MANUEL PERDOMO BRUJAN</t>
  </si>
  <si>
    <t>JOSE RAFAEL ZABALA BURGOS</t>
  </si>
  <si>
    <t>JUAN CRISTINO TORRES</t>
  </si>
  <si>
    <t>JUAN FERNANDO RODRIGUEZ PICHARDO</t>
  </si>
  <si>
    <t>JUAN JAEL TUCENT MANZUETA</t>
  </si>
  <si>
    <t>JULIO OZUNA DE JESUS</t>
  </si>
  <si>
    <t>KELVIN MATIAS CUEVAS</t>
  </si>
  <si>
    <t>KEYRON FIGUEROA GUICHARDO</t>
  </si>
  <si>
    <t>LAHIRI QUIQUIRLI PAULINO PICHARDO</t>
  </si>
  <si>
    <t>LENCY LISBETH ALMONTE ALCANTARA</t>
  </si>
  <si>
    <t>LEONARDO FRANCISCO MEJIA ALCANTARA</t>
  </si>
  <si>
    <t>LEONEL JOHAN PEÑA SELMO</t>
  </si>
  <si>
    <t>LILLIAN JOSELIN JIMENEZ VICENTE</t>
  </si>
  <si>
    <t>LORRAINE ZOLESNIR YAPOR MOREL</t>
  </si>
  <si>
    <t>LUIS JORGE VARGAS GIL</t>
  </si>
  <si>
    <t>MADELIN PERALTA LOPEZ</t>
  </si>
  <si>
    <t>MARCELLE SAINT AMAND DE CASTRO</t>
  </si>
  <si>
    <t>MARIA CRISTINA GUEVARA FELIZ</t>
  </si>
  <si>
    <t>MARIA SOLEDAD GUANTE GONZALEZ</t>
  </si>
  <si>
    <t>MAXIMO GUIDO CABRAL JIMENEZ</t>
  </si>
  <si>
    <t>MINERVA JOSEFINA DUBERNAY PINEDA</t>
  </si>
  <si>
    <t>MOISES ISMAEL BATISTA PEÑA</t>
  </si>
  <si>
    <t>NICOLAS REYNOSO LUCIANO</t>
  </si>
  <si>
    <t>OBDULIO CONTRERAS DE LA CRUZ</t>
  </si>
  <si>
    <t>OMAR ALEXIS MELO VARGAS</t>
  </si>
  <si>
    <t>PAOLA MARIE BAEZ SESTO</t>
  </si>
  <si>
    <t>PATRIA MERCEDES VELOZ HIERRO</t>
  </si>
  <si>
    <t>PEDRO LUIS MARTINEZ MARTINEZ</t>
  </si>
  <si>
    <t>RAFAEL STIVEN CASTILLO MORETA</t>
  </si>
  <si>
    <t>RAMON ANTONIO MORROBEL RODRIGUEZ</t>
  </si>
  <si>
    <t>RAMON ANTONIO PEÑA PEÑA</t>
  </si>
  <si>
    <t>RAYNERIS MASSIEL CABRERA MORILLO</t>
  </si>
  <si>
    <t>RICARDO JOSE FABELO SANTANA</t>
  </si>
  <si>
    <t>RIGOBERTO PEÑA</t>
  </si>
  <si>
    <t>ROBERTO DE LEON CAMILO</t>
  </si>
  <si>
    <t>ROBERTO DOMINGUEZ CORDERO</t>
  </si>
  <si>
    <t>ROSENNI RONDON MOTA</t>
  </si>
  <si>
    <t>ROXANNA GISSELLY CERDA TAVERAS</t>
  </si>
  <si>
    <t>RUBEN DARIO RAMOS DE LA PAZ</t>
  </si>
  <si>
    <t>SABRINA MABEL VALDEZ BRITO</t>
  </si>
  <si>
    <t>SALVADOR ORTIZ</t>
  </si>
  <si>
    <t>SANDRA YAHAYRA MENDOZA DOLORES</t>
  </si>
  <si>
    <t>SANDY MARTINEZ DE JESUS</t>
  </si>
  <si>
    <t>SUSAN BEATO GONZALEZ</t>
  </si>
  <si>
    <t>TIMOTEO MANZUETA GONZALEZ</t>
  </si>
  <si>
    <t>TONTY ULISES DE JESUS RUTINEL PEREZ</t>
  </si>
  <si>
    <t>WANDA SORAYA TURBIDES CANARIO</t>
  </si>
  <si>
    <t>YULI JIMENEZ TAVAREZ</t>
  </si>
  <si>
    <t>AGUSTIN MARTIN HEREDIA GONZALEZ</t>
  </si>
  <si>
    <t>AGUSTINA ISABEL RIVAS CARO</t>
  </si>
  <si>
    <t>AMARILIS COLAS LUCIANO</t>
  </si>
  <si>
    <t>ANA COROLYN CASTRO ULLOA</t>
  </si>
  <si>
    <t>ANA ELIZA BEATRIZ SEYMOUR CASTRO</t>
  </si>
  <si>
    <t>ANGELA DE LA CRUZ MAÑON</t>
  </si>
  <si>
    <t>ARIEL ANTONIO ENCARNACION REYES</t>
  </si>
  <si>
    <t>BEATRIZ ALFONSECA INIRIO</t>
  </si>
  <si>
    <t>BELKIS ALTAGRACIA MARTINEZ BRUNO</t>
  </si>
  <si>
    <t>BELKIS MARTE</t>
  </si>
  <si>
    <t>CARMEN GONZALEZ OZUNA</t>
  </si>
  <si>
    <t>CESAR AUGUSTO DE LA ROSA DE JASUS</t>
  </si>
  <si>
    <t>CESAR EUGENIO MARTE GUERRERO</t>
  </si>
  <si>
    <t>CLARA ESTHER RAMIREZ SEVERINO</t>
  </si>
  <si>
    <t>CRISELDA DE LA ROSA DELGADO</t>
  </si>
  <si>
    <t>CRISTINA GUERRERO BAUTISTA</t>
  </si>
  <si>
    <t>DAMARY FRIAS MONTAÑO</t>
  </si>
  <si>
    <t>DAYMISIS CHANEL CONTRERAS SELMO</t>
  </si>
  <si>
    <t>DOMINGA DE LA CRUZ DE LA CRUZ</t>
  </si>
  <si>
    <t>EDDY MARSE ALMONTE SANCHEZ</t>
  </si>
  <si>
    <t>EDITH MARIA FLEURIMONT FLEURANT</t>
  </si>
  <si>
    <t>EDUARDO MONTERO MONTERO</t>
  </si>
  <si>
    <t>EDWIN GREGORIO LOPEZ SANCHEZ</t>
  </si>
  <si>
    <t>ERICK ANTONIO MERCER MELLA</t>
  </si>
  <si>
    <t>FATIMA DE JESUS NOVA ROSADO</t>
  </si>
  <si>
    <t>FAVIO OZUNA</t>
  </si>
  <si>
    <t>FELIX REYNOSO MORENO</t>
  </si>
  <si>
    <t>FIDEL ERNESTO MEJIA MILIAN</t>
  </si>
  <si>
    <t>GENOVEVA DE LA ROSA DE LA CRUZ</t>
  </si>
  <si>
    <t>ISIDRO DE LA ROSA DE JESUS</t>
  </si>
  <si>
    <t>ISRAEL NUÑEZ FELIZ</t>
  </si>
  <si>
    <t>JENNIFER CAROLINA BIDO RODRIGUEZ</t>
  </si>
  <si>
    <t>JINY CLETO PAREDES</t>
  </si>
  <si>
    <t>JOHAN MANUEL FRIAS PAYANO</t>
  </si>
  <si>
    <t>JOSE ANGEL CASTILLO</t>
  </si>
  <si>
    <t>JOSE ANTONIO UREÑA DE LA CRUZ</t>
  </si>
  <si>
    <t>JOSE MANUEL CASTILLO GUZMAN</t>
  </si>
  <si>
    <t>JOSEFA DE LA ROSA DE LA CRUZ</t>
  </si>
  <si>
    <t>JUANA DE PAULA OZUNA</t>
  </si>
  <si>
    <t>LAURA VICTORIA TAVERAS ALVAREZ</t>
  </si>
  <si>
    <t>MARIA LORA RAMIREZ</t>
  </si>
  <si>
    <t>MARIA ZUNILDA GUTIERREZ TEJADA</t>
  </si>
  <si>
    <t>MARICEL DE LA ROSA NOVA</t>
  </si>
  <si>
    <t>MARIO GORIS TORIBIO</t>
  </si>
  <si>
    <t>MARTHA CASTILLO MONTERO</t>
  </si>
  <si>
    <t>MAYELIN NINA GUZMAN</t>
  </si>
  <si>
    <t>MERCEDES ROSARIO AMPARO</t>
  </si>
  <si>
    <t>MIGUEL DE LOS SANTOS ROSARIO VARGAS</t>
  </si>
  <si>
    <t>RAQUEL MEDINA GOMEZ</t>
  </si>
  <si>
    <t>RAUL ANTONIO MEDINA CERDA</t>
  </si>
  <si>
    <t>SANDRA ALTAGRACIA RUIZ</t>
  </si>
  <si>
    <t>YAQUELIN MANZUETA GONZALEZ</t>
  </si>
  <si>
    <t>ZOILA NIRKA DE JESUS DE LOS SANTOS</t>
  </si>
  <si>
    <t>MILAGRO LUZMINADA MEJIA PEÑA</t>
  </si>
  <si>
    <t>HECTOR RAFAEL RIZIK NUÑEZ</t>
  </si>
  <si>
    <t>JOSE OMAR MONEGRO MUÑOZ</t>
  </si>
  <si>
    <t>CATEGORIA DEL SERVIDOR</t>
  </si>
  <si>
    <t>JOSE LUIS CASTRO</t>
  </si>
  <si>
    <t>PASCUAL BIENVENIDO MARTINEZ ABAD</t>
  </si>
  <si>
    <t>ALEJANDRO PERALTA MELO</t>
  </si>
  <si>
    <t>JOAQUIN OZUNA MARTINEZ</t>
  </si>
  <si>
    <t>ANTONIO ALBUEZ ARREDONDO</t>
  </si>
  <si>
    <t>LUIS ALFONSO NUÑEZ MATOS</t>
  </si>
  <si>
    <t>SANTA MARIA TORRES</t>
  </si>
  <si>
    <t>ELIDO JOEL CUSTODIO CUSTODIO</t>
  </si>
  <si>
    <t>SERGIA MARITZA RAMOS ACOSTA</t>
  </si>
  <si>
    <t>ELEUTERIA RONDON MAGALLANES</t>
  </si>
  <si>
    <t>AGRIPINO DE JESUS MARTE</t>
  </si>
  <si>
    <t>HARON FABIAN MERCEDES</t>
  </si>
  <si>
    <t>MARIA EUGENIA BRAZOBAN BELTRE</t>
  </si>
  <si>
    <t>JULIA ALEXANDRA GONZALEZ LOPEZ</t>
  </si>
  <si>
    <t>HENRY JUNIOR FELIZ FIGUEROA</t>
  </si>
  <si>
    <t>RAUL EDUARDO OZUNA DELVA</t>
  </si>
  <si>
    <t>FALIANNY LORA ALMONTE</t>
  </si>
  <si>
    <t>LENCHY CRISTIAN VARGAS ARISTY</t>
  </si>
  <si>
    <t>RAFAEL DE JESUS MARTINEZ</t>
  </si>
  <si>
    <t>No.</t>
  </si>
  <si>
    <t>ÁREA</t>
  </si>
  <si>
    <t>VIANELA BELEN GUILLEN</t>
  </si>
  <si>
    <t>WENDYLUZ GUTIERREZ TEJADA</t>
  </si>
  <si>
    <t>RUBEL DE JESUS MATOS TEJEDA</t>
  </si>
  <si>
    <t>ANGEL FELICIANO BELLIARD PEÑA</t>
  </si>
  <si>
    <t>VIRGINIA DOLLY NELLY LOPEZ POLANCO</t>
  </si>
  <si>
    <t>RAMON NELSON ROSARIO AMEZQUITA</t>
  </si>
  <si>
    <t>FRANCISCO ANTONIO GIL RAMIREZ</t>
  </si>
  <si>
    <t>JORGE LUIS SANCHEZ VASQUEZ</t>
  </si>
  <si>
    <t>FIJO</t>
  </si>
  <si>
    <t>MERY LUZ MELENDEZ SANTOS</t>
  </si>
  <si>
    <t>THELMA YAFANNY ESTEVEZ ACOSTA</t>
  </si>
  <si>
    <t>CESILIO VASQUEZ</t>
  </si>
  <si>
    <t>ERICKSON RAFAEL HERNANDEZ SANCHEZ</t>
  </si>
  <si>
    <t>MARGARO PEÑA CAPELLAN</t>
  </si>
  <si>
    <t>NICAURY ELIZABETH PEGUERO SILVESTRE</t>
  </si>
  <si>
    <t>PEDRO MANZUETA</t>
  </si>
  <si>
    <t>ROSEMARY BUTEN PICHARDO</t>
  </si>
  <si>
    <t>WELIMBER RAMON FABIAN VASQUEZ</t>
  </si>
  <si>
    <t>YNOSENCIO GALVEZ ROSARIO</t>
  </si>
  <si>
    <t>DAMASO ESTEVEZ</t>
  </si>
  <si>
    <t>MELISSA ELIZABETH MEJIA PONCE</t>
  </si>
  <si>
    <t>PEDRO TORRES TORRES</t>
  </si>
  <si>
    <t>RAMON RODRIGUEZ BAUTISTA</t>
  </si>
  <si>
    <t>ANTONIO MEJIA</t>
  </si>
  <si>
    <t>DANIEL ARTURO SOSA ALVAREZ</t>
  </si>
  <si>
    <t>JACK MARCOS PAULINO BAUTISTA</t>
  </si>
  <si>
    <t>RAMON CONTRERAS ORTIZ</t>
  </si>
  <si>
    <t>FRANCISCO ARMANDO DIPLAN</t>
  </si>
  <si>
    <t>MIGUEL ANTONIO PEÑA DE LOS SANTOS</t>
  </si>
  <si>
    <t>JUANA MERCEDES PERPETUA AMPARO</t>
  </si>
  <si>
    <t>ADELSO BELEN VASQUEZ</t>
  </si>
  <si>
    <t>DOMINGO RODRIGUEZ MARTE</t>
  </si>
  <si>
    <t>EDUAR FRANKLIN AYBAR DE LA CRUZ</t>
  </si>
  <si>
    <t>EPIFANIO DIAZ VASQUEZ</t>
  </si>
  <si>
    <t>FELIX SANTIAGO AMPARO GARCIA</t>
  </si>
  <si>
    <t>FRANCISCO VASQUEZ MENDOZA</t>
  </si>
  <si>
    <t>GREGORIO ABREU MENDEZ</t>
  </si>
  <si>
    <t>JOSE ALBERTO SANCHEZ MARTE</t>
  </si>
  <si>
    <t>JOSE HERNANDEZ</t>
  </si>
  <si>
    <t>JUAN FRANCISCO FRANCISCO YEPEZ</t>
  </si>
  <si>
    <t>MARTIN MENDOZA BELEN</t>
  </si>
  <si>
    <t>MODESTO ALBERTO AMPARO VASQUEZ</t>
  </si>
  <si>
    <t>PEDRO URBANO REYNOSO</t>
  </si>
  <si>
    <t>SANTA ALVARADO SUERO</t>
  </si>
  <si>
    <t>AGAPITO GONZALEZ REYES</t>
  </si>
  <si>
    <t>BENITO HERNANDEZ JIMENEZ</t>
  </si>
  <si>
    <t>CRESCENCIO VIDAL ROMERO</t>
  </si>
  <si>
    <t>EDUARDO REINOSO VASQUEZ</t>
  </si>
  <si>
    <t>GUILLERMO ANTONIO PINEDA TRINIDAD</t>
  </si>
  <si>
    <t>MANUEL DE JESUS SANCHEZ PEREZ</t>
  </si>
  <si>
    <t>MARINO RAFAEL CAMACHO GONZALEZ</t>
  </si>
  <si>
    <t>IVELISSE DEL CARMEN MUÑOZ MEJIA</t>
  </si>
  <si>
    <t>JOSE RAMON GOMEZ DIAZ</t>
  </si>
  <si>
    <t>ROSELYN HEYAIME MERCEDES BAUTISTA</t>
  </si>
  <si>
    <t>MANUELA PEREZ FERNANDEZ</t>
  </si>
  <si>
    <t>ARACELIS ACEVEDO FIGUEROA</t>
  </si>
  <si>
    <t>DIRECCION DE SEGURIDAD ENERGETICA- MEM</t>
  </si>
  <si>
    <t>DEPARTAMENTPO DE RELACIONES PUBLICAS- ME</t>
  </si>
  <si>
    <t>MANUEL YAFREUDY SUDY DE LOS SANTOS</t>
  </si>
  <si>
    <t>GRISMAILY GERMANIA ESPINOSA MORROBEL</t>
  </si>
  <si>
    <t>YESENIA DE LEON AQUINO</t>
  </si>
  <si>
    <t>GUILLERMO SILVERIO</t>
  </si>
  <si>
    <t>MARCIA ARIAS</t>
  </si>
  <si>
    <t>MIGUELINA ALTAGRACIA ROJAS PACHECO</t>
  </si>
  <si>
    <t>FELIX ANTONIO DE PAULA RONDON</t>
  </si>
  <si>
    <t>CRISTIAN RAFAEL DE JESUS REYNOSO</t>
  </si>
  <si>
    <t>DANAIRE DE JESUS</t>
  </si>
  <si>
    <t>DIONIS VLADIMIR OZORIO HERRERA</t>
  </si>
  <si>
    <t>GABRIEL ARTURO VASQUEZ DE LEON</t>
  </si>
  <si>
    <t>JULIA BERROA SANTIAGO</t>
  </si>
  <si>
    <t>VICTOR ANTONIO ZAPATA MATEO</t>
  </si>
  <si>
    <t>ANA VERUSCHKA PAZOS MUÑOZ</t>
  </si>
  <si>
    <t>JAVIER ESTIWALT CANARIO BOCIO</t>
  </si>
  <si>
    <t>TOTALES</t>
  </si>
  <si>
    <t>ARALISIS LUNA CORPORAN</t>
  </si>
  <si>
    <t>ELIANGI SOLIS MORETA</t>
  </si>
  <si>
    <t>RYAN ANTHONY HOBBS BAEZ</t>
  </si>
  <si>
    <t>JOSE LUIS DIAZ LOPEZ</t>
  </si>
  <si>
    <t>GERALDO RADHAME MIESES GIRON</t>
  </si>
  <si>
    <t>NELSON GEOVANNY AQUINO BAEZ</t>
  </si>
  <si>
    <t>KEIDY MERCEDES DE LEON BELTRE</t>
  </si>
  <si>
    <t>GERALDO MARTINEZ TAVAREZ</t>
  </si>
  <si>
    <t>MAXIMO LARA TEJEDA</t>
  </si>
  <si>
    <t>RODOLFO BAEZ HERNANDEZ</t>
  </si>
  <si>
    <t>FRANCHESCA CRUZ GARCIA</t>
  </si>
  <si>
    <t>JUAN MANUEL ORTIZ DIAZ</t>
  </si>
  <si>
    <t>WILSON BENZANT GARCIA</t>
  </si>
  <si>
    <t>RAUMELY OZUNA DEL ROSARIO</t>
  </si>
  <si>
    <t>RONNY MORA</t>
  </si>
  <si>
    <t>ANTONIO DE LA CRUZ DOMINGUEZ</t>
  </si>
  <si>
    <t>CARLOS JULIO LORENZO MORETA</t>
  </si>
  <si>
    <t>CRISTINO ENCARNACION BAUTISTA</t>
  </si>
  <si>
    <t>DANIEL VALDEZ MONTERO</t>
  </si>
  <si>
    <t>JOHNNY DE JESUS UREÑA REYNOSO</t>
  </si>
  <si>
    <t>JOSELITO CALITE YEDY</t>
  </si>
  <si>
    <t>MARCOS SANTOS GERMAN MARTINEZ</t>
  </si>
  <si>
    <t>NARCISO ENCARNACION OTAÑO</t>
  </si>
  <si>
    <t>WATHER MATOS MATOS</t>
  </si>
  <si>
    <t>LEYDI LAURA SANCHEZ MATOS</t>
  </si>
  <si>
    <t>RAFAEL BRAZOBAN CLETO</t>
  </si>
  <si>
    <t>LUZ ATANY VASQUEZ MORONTA</t>
  </si>
  <si>
    <t>FRANCISCO SORIANO DE LA ROSA</t>
  </si>
  <si>
    <t>MICHELLE IVONNE BAEZ SILVERIO</t>
  </si>
  <si>
    <t>CESAR AUGUSTO GARCIA SANTOS</t>
  </si>
  <si>
    <t>GAIVI JOSEFINA PEÑA CARABALLO</t>
  </si>
  <si>
    <t>JULIA KARINA VALDEZ DUVERGE</t>
  </si>
  <si>
    <t>CARLOS MANUEL HICHES</t>
  </si>
  <si>
    <t>LUISA MARIA RUIZ CRUZ</t>
  </si>
  <si>
    <t>SANTIAGO SILVERIO</t>
  </si>
  <si>
    <t>GILDARIS MONTILLA CHALAS</t>
  </si>
  <si>
    <t>CRISTILEYDI COLON PICHARDO</t>
  </si>
  <si>
    <t>PEDRO JOSE BATISTA ESTRELLA</t>
  </si>
  <si>
    <t>CLAUDIA ANEL PAOLA ALONZO TERRERO</t>
  </si>
  <si>
    <t>YULEIDY NAIDELY RINCON MORILLO</t>
  </si>
  <si>
    <t>ALVIN FIGUEROA DE LA CRUZ</t>
  </si>
  <si>
    <t>RICHARD ALBERTO FIGUEROA GERONIMO</t>
  </si>
  <si>
    <t>ADRIAN RAFAEL VALDEZ RIVERA</t>
  </si>
  <si>
    <t>ELIAS EXPEDITO NAVARRO MARTINEZ</t>
  </si>
  <si>
    <t>JUAN ALBERTO ROJAS MARTINEZ</t>
  </si>
  <si>
    <t>LUIS MANUEL FELIZ PEREZ</t>
  </si>
  <si>
    <t>SOCORRO COLON BURGOS</t>
  </si>
  <si>
    <t>ALTAGRACIA ISABEL RODRIGUEZ CEPEDA</t>
  </si>
  <si>
    <t>ROSELDY DEL CARMEN MORILLO TINEO</t>
  </si>
  <si>
    <t>JEFFERSON SOLANO DE LOS SANTOS</t>
  </si>
  <si>
    <t>JOSE MANUEL BATISTA TAVERAS</t>
  </si>
  <si>
    <t>PAMELA NIN QUELIZ</t>
  </si>
  <si>
    <t>FRANKLIN MARTINEZ RODRIGUEZ</t>
  </si>
  <si>
    <t>SANDY ADALBERTO RAMIREZ GARCIA</t>
  </si>
  <si>
    <t>FRANCISCO JOSE REYNOSO GUZMAN</t>
  </si>
  <si>
    <t>GEOVANNY INDIRA MAZARA MUÑOZ</t>
  </si>
  <si>
    <t>FRANCISCO ALBERTO FERMIN TEJEDA</t>
  </si>
  <si>
    <t>ILIANA MERCEDES DE CASTRO GOMEZ</t>
  </si>
  <si>
    <t>JULIO ALBERTO JEREZ MENA</t>
  </si>
  <si>
    <t>RICHARD MANUEL LOPEZ PARRA</t>
  </si>
  <si>
    <t>CARRERA ADMINISTRATIVA</t>
  </si>
  <si>
    <t>FREDDY MARTINEZ</t>
  </si>
  <si>
    <t>JOSE ALMANDO MONTAS SOLANO</t>
  </si>
  <si>
    <t>ALTAGRACIA PEREZ MUESES</t>
  </si>
  <si>
    <t>NICOLASINA BAUTISTA RUDECINDO</t>
  </si>
  <si>
    <t>ALTAGRACIA RAMOS LORA</t>
  </si>
  <si>
    <t>RAMON FRANCISCO DE LA ROSA</t>
  </si>
  <si>
    <t>MIGUELINA ALTAGRACIA HIDALGO MIRANDA</t>
  </si>
  <si>
    <t>JESUS NICOLAS PINEDA GUZMAN</t>
  </si>
  <si>
    <t>MARIA PALOMA DIAZ MILLER</t>
  </si>
  <si>
    <t>JASMIN GUERRERO BALDERA</t>
  </si>
  <si>
    <t>CRISTINA DOMINGUEZ VALLEJO</t>
  </si>
  <si>
    <t>ANDREINA GUZMAN RAMIREZ</t>
  </si>
  <si>
    <t>ANGEL LANDIS MERCEDES VALENTIN</t>
  </si>
  <si>
    <t>MIGUEL ANGEL CRUZ FERNANDEZ</t>
  </si>
  <si>
    <t>BRAULIO RAMON MORETA</t>
  </si>
  <si>
    <t>GLENYS MERCEDES CIPRIAN COSTE</t>
  </si>
  <si>
    <t>MAIKEL ZABALA DIAZ</t>
  </si>
  <si>
    <t>MANOLO GUEVARA MATOS</t>
  </si>
  <si>
    <t>RAISA JOSE PEREZ</t>
  </si>
  <si>
    <t>ROBERT VLADIMIR GARCIA SOTO</t>
  </si>
  <si>
    <t>FRANCIS JOAN ALBERTY PIÑA</t>
  </si>
  <si>
    <t>EMILIO JOSE PICHARDO RODRIGUEZ</t>
  </si>
  <si>
    <t>FELIPE NUÑEZ BRAZOBAN</t>
  </si>
  <si>
    <t>AMANDRI PAREDES</t>
  </si>
  <si>
    <t>ANGELA VALENZUELA</t>
  </si>
  <si>
    <t>CECILIA DEL ROSARIO FRIAS</t>
  </si>
  <si>
    <t>CRISTINA TORIBIO OZUNA</t>
  </si>
  <si>
    <t>DOMINGA TAMARA</t>
  </si>
  <si>
    <t>DULCE ROA ENCARNACION</t>
  </si>
  <si>
    <t>JOHANNA MAÑON CONSUEGRA</t>
  </si>
  <si>
    <t>MAYRELIS ANYELINA MAÑON MARTINEZ</t>
  </si>
  <si>
    <t>MONICA SANCHEZ MARTINEZ</t>
  </si>
  <si>
    <t>NANY FRIAS</t>
  </si>
  <si>
    <t>SAGRADA HEREDIA VINICIO</t>
  </si>
  <si>
    <t>GENARO RAFAEL RODRIGUEZ GERMAN</t>
  </si>
  <si>
    <t>SEGISMUNDO DEL ROSARIO</t>
  </si>
  <si>
    <t>JUAN CARLOS DE JESUS FRANCO TRINIDAD</t>
  </si>
  <si>
    <t>GLORIA ROMERO MELO</t>
  </si>
  <si>
    <t>JOSE ALBERTO PENA MARTINEZ</t>
  </si>
  <si>
    <t>JOSE ALEJANDRO DE JESUS GRULLON</t>
  </si>
  <si>
    <t>ESTATUTO SIMPLIFICADO</t>
  </si>
  <si>
    <t>RAMON ANTONIO BALBUENA CHUPANI</t>
  </si>
  <si>
    <t>GUADALUPE UBRI</t>
  </si>
  <si>
    <t>HORTENSIA YOSELIN GOMEZ PEREZ</t>
  </si>
  <si>
    <t>CARLOS AUGUSTO BERNARD MATEO</t>
  </si>
  <si>
    <t>JULIO ALBERTO CASTILLO RODRIGUEZ</t>
  </si>
  <si>
    <t>JUAN JOSE SANTOS JIMENEZ</t>
  </si>
  <si>
    <t>FERNANDO ANTONIO GARCIA GARCIA</t>
  </si>
  <si>
    <t>PEDRO ANTONIO RAMIREZ TEJEDA</t>
  </si>
  <si>
    <t>ARTURO NUÑEZ DELGADO</t>
  </si>
  <si>
    <t>ERICKSON JUNIOR RODRIGUEZ GUERRERO</t>
  </si>
  <si>
    <t>ELBIS LUIS SUERO FERNANDEZ</t>
  </si>
  <si>
    <t>JOSE AUGUSTO HERNANDEZ ROSARIO</t>
  </si>
  <si>
    <t>JOSE LUIS GUZMAN MARTINEZ</t>
  </si>
  <si>
    <t>SANTO ZABALA TAPIA</t>
  </si>
  <si>
    <t>SABIERQUY NATANIEL DEL ORBE ROSARIO</t>
  </si>
  <si>
    <t>YORQUIN ENMANUEL MARTINEZ BRITO</t>
  </si>
  <si>
    <t>FEDERICO ALEXIS DIAZ CEBALLOS</t>
  </si>
  <si>
    <t>CLAUDIO VALDEZ RODRIGUEZ</t>
  </si>
  <si>
    <t>DIONISIO PEREZ GONZALEZ</t>
  </si>
  <si>
    <t>ARISTIDES DEL ROSARIO DEL ROSARIO</t>
  </si>
  <si>
    <t>JOSE ANTONIO CRISOSTOMO GUZMAN</t>
  </si>
  <si>
    <t>MARINA SORIANO MANZUETA</t>
  </si>
  <si>
    <t>DANIELA CUEVAS PEÑA</t>
  </si>
  <si>
    <t>FRANCISCO OZORIA BURGOS</t>
  </si>
  <si>
    <t>YOLANDA HEREDIA MORENO</t>
  </si>
  <si>
    <t>JOSE ANGEL MEDRANO PEREZ</t>
  </si>
  <si>
    <t>FRANCIS RAMIREZ ROSARIO</t>
  </si>
  <si>
    <t>RICHARD OGANDO PAULINO</t>
  </si>
  <si>
    <t>VICTORIANO GARCIA RODRIGUEZ</t>
  </si>
  <si>
    <t>MARIA LUISA GARCIA LINARES</t>
  </si>
  <si>
    <t>JUAN JOSE RICHARD MENDOZA</t>
  </si>
  <si>
    <t>TATIANA DE PEÑA DE JESUS</t>
  </si>
  <si>
    <t>RAFAEL ALEXIS HERNANDEZ DURAN</t>
  </si>
  <si>
    <t>ALFONSITO ACEVEDO SANCHEZ</t>
  </si>
  <si>
    <t>DIOGENES RODRIGUEZ LIRIANO</t>
  </si>
  <si>
    <t>JHON MANUEL ROSSO GUZMAN</t>
  </si>
  <si>
    <t>KELVIN DISLA SURIEL</t>
  </si>
  <si>
    <t>LUIS ANTONIO FERRERAS GARCIA</t>
  </si>
  <si>
    <t>VALENTIN NABAL SUERO BATISTA</t>
  </si>
  <si>
    <t>RODRIGUEZ MEDINA MONTERO</t>
  </si>
  <si>
    <t>MANUEL DE JESUS RODRIGUEZ RAMOS</t>
  </si>
  <si>
    <t>ALBERTO LIRANZO GUERRERO</t>
  </si>
  <si>
    <t>ALBERTO THEN REYNOSO</t>
  </si>
  <si>
    <t>ANDERSON ALMANZAR LORA</t>
  </si>
  <si>
    <t>BERNARDINO RAMIREZ SANTANA</t>
  </si>
  <si>
    <t>BRAHILIN SOSA CONCEPCION</t>
  </si>
  <si>
    <t>CARMEN STEFFANIE MARTINEZ AMADOR</t>
  </si>
  <si>
    <t>CRISTIAN BIENVENIDO GERONIMO OLAVERR</t>
  </si>
  <si>
    <t>DAGOBERTO HERRERA PEREZ</t>
  </si>
  <si>
    <t>EDWIN AMBIORIX CRUZ</t>
  </si>
  <si>
    <t>ESTIL AMADOR MENDOZA</t>
  </si>
  <si>
    <t>FAUSTO DE LA ROSA RODRIGUEZ</t>
  </si>
  <si>
    <t>FELIBERTO MATOS FELIZ</t>
  </si>
  <si>
    <t>FRANCISCO JAVIER TIBURCIO SANTANA</t>
  </si>
  <si>
    <t>FRANKLIN MATOS MATOS</t>
  </si>
  <si>
    <t>GUARIONEX GUZMAN ALCANTARA</t>
  </si>
  <si>
    <t>ISRAEL FRANKLIN RAMIREZ CARRASCO</t>
  </si>
  <si>
    <t>JESUS FLORIAN CUEVAS</t>
  </si>
  <si>
    <t>JESUS GOMEZ GARCIA</t>
  </si>
  <si>
    <t>JOEL SORIANO</t>
  </si>
  <si>
    <t>JORGE ANTONELY DE LA ROSA RODRIGUEZ</t>
  </si>
  <si>
    <t>JOSE LUIS SOLI ABAD</t>
  </si>
  <si>
    <t>JOSE RAMON MORILLO ENCARNACION</t>
  </si>
  <si>
    <t>JOSELITO CARRASCO HEREDIA</t>
  </si>
  <si>
    <t>MARIO ENCARNACION MORENO</t>
  </si>
  <si>
    <t>MARTIN SORIANO DE LOS SANTOS</t>
  </si>
  <si>
    <t>MARTINEZ LEBRON PEREZ</t>
  </si>
  <si>
    <t>MELVIN RODRIGUEZ PEREZ</t>
  </si>
  <si>
    <t>NELSON VILLAMAN DOMINGUEZ</t>
  </si>
  <si>
    <t>ODALIS ROA HERASME</t>
  </si>
  <si>
    <t>RAFAEL DURAN</t>
  </si>
  <si>
    <t>RAFAEL LEONCIO AGRAMONTE RECIO</t>
  </si>
  <si>
    <t>RAFAEL MARTINEZ DE LOS SANTOS</t>
  </si>
  <si>
    <t>TONI CUEVAS MEDRANO</t>
  </si>
  <si>
    <t>VICTOR ALMONTE HERNANDEZ</t>
  </si>
  <si>
    <t>YAN CARLOS PAULINO</t>
  </si>
  <si>
    <t>ARGENIS PAULINO SORIANO CARABALLO</t>
  </si>
  <si>
    <t>FRANCISCO RODRIGUEZ BEREGUETE</t>
  </si>
  <si>
    <t>WILTON VOLQUEZ</t>
  </si>
  <si>
    <t>CARLOS JEREZ MIRAMBEAUX</t>
  </si>
  <si>
    <t>CARLOS MARTINEZ SANTANA</t>
  </si>
  <si>
    <t>CEFERINO MARTINEZ</t>
  </si>
  <si>
    <t>JOEL RODRIGUEZ</t>
  </si>
  <si>
    <t>JOSE ALBERTO VALDEZ BELTRE</t>
  </si>
  <si>
    <t>JOSE LUIS MUÑOZ PANIAGUA</t>
  </si>
  <si>
    <t>JOSE MIGUEL SELMO BRAZOBAN</t>
  </si>
  <si>
    <t>MARCOS REYES HEREDIA</t>
  </si>
  <si>
    <t>MOISES AQUINO ALBINO</t>
  </si>
  <si>
    <t>PIESSINA ALTAGRACIA ESPINOSA ROSA</t>
  </si>
  <si>
    <t>RAYMUNDO CUEVAS</t>
  </si>
  <si>
    <t>SANDY FERNANDO ORTIZ CASTILLO</t>
  </si>
  <si>
    <t>VICENTE DE LA CRUZ BRAZOBAN</t>
  </si>
  <si>
    <t>XABIEL ENRIQUE CASTILLO BAUTISTA</t>
  </si>
  <si>
    <t>CONSERJE</t>
  </si>
  <si>
    <t>CONFIANZA</t>
  </si>
  <si>
    <t>IGNACIO ALMONTE GOMEZ</t>
  </si>
  <si>
    <t>JOSE FRANCISCO MORILLO GARCIA</t>
  </si>
  <si>
    <t>JHONATAN ERNESTO CRISOSTOMO QUELIZ</t>
  </si>
  <si>
    <t>HIPOLITO RAFAEL MELO FLORENTINO</t>
  </si>
  <si>
    <t>DILEYSI MARIA RODRIGUEZ MORENO</t>
  </si>
  <si>
    <t>KEYLA PRISCILA BELTRE SANTOS</t>
  </si>
  <si>
    <t>LIBRE NOMBRAMIENTO Y REMOCION</t>
  </si>
  <si>
    <t>MIDORI ROSA MAGOSHI FERNANDEZ</t>
  </si>
  <si>
    <t>JORDANY MUÑOZ TAVAREZ</t>
  </si>
  <si>
    <t>SANTOS ANGEL SILVESTRE ARIAS</t>
  </si>
  <si>
    <t>RUTH ESTHER BAUTISTA BENCOSME</t>
  </si>
  <si>
    <t>PREPARADO POR:</t>
  </si>
  <si>
    <t>APROBADO POR:</t>
  </si>
  <si>
    <t>Jacobo Simón</t>
  </si>
  <si>
    <t>Directora de Recursos Humanos</t>
  </si>
  <si>
    <t>VICEMINISTERIO DE MINAS</t>
  </si>
  <si>
    <t>Encargado del Depto. de Registro, Control y Nómina</t>
  </si>
  <si>
    <t>DIOHANI CALVO JOAQUIN</t>
  </si>
  <si>
    <t>SCARLET VANESSA GARCIA CARO</t>
  </si>
  <si>
    <t>DEPARTAMENTO DE FORMULACION, MONITOREO Y</t>
  </si>
  <si>
    <t>EDGAR DEL PILAR SANCHEZ SOSA</t>
  </si>
  <si>
    <t>SAONY CESPEDES LEMOS</t>
  </si>
  <si>
    <t>RAFAEL PEÑA TEJADA</t>
  </si>
  <si>
    <t>ENMANUEL FERREIRA PEREZ</t>
  </si>
  <si>
    <t>ORLANDO ALBERTO PIZANO RODRIGUEZ</t>
  </si>
  <si>
    <t>CARACTER EVENTUAL</t>
  </si>
  <si>
    <t>DANIEL ANTONIO GALVA BENITEZ</t>
  </si>
  <si>
    <t>ELVI ALFREDO LORA RODRIGUEZ</t>
  </si>
  <si>
    <t>GENRY BARTOLO CHAVEZ JIMENEZ</t>
  </si>
  <si>
    <t>JAIDEN EPAMINONDAS BLANCO</t>
  </si>
  <si>
    <t>ROSSANNA BIDO BRIOSO</t>
  </si>
  <si>
    <t>RAFAEL CASTILLO</t>
  </si>
  <si>
    <t>CRISTINA IVELISSE JIMENEZ</t>
  </si>
  <si>
    <t>CESAR AUGUSTO ALVARADO FIS</t>
  </si>
  <si>
    <t>ABIGAIL ACEVEDO BATISTA</t>
  </si>
  <si>
    <t>HECTOR JULIO ALVARADO</t>
  </si>
  <si>
    <t>JOEL JOSE FRIAS MARTINEZ</t>
  </si>
  <si>
    <t>ARAFREISY REYNOSO AMPARO</t>
  </si>
  <si>
    <t>DARIOLA CASTILLO ATILE</t>
  </si>
  <si>
    <t>JENNY SUHEIT PIMENTEL MERCADO</t>
  </si>
  <si>
    <t>DIANA MARIA ACEVEDO</t>
  </si>
  <si>
    <t>HILARIA VILLANUEVA GIL</t>
  </si>
  <si>
    <t>DANIEL ANTONIO DE JESUS FIGUEROA</t>
  </si>
  <si>
    <t>ANA ESTHER JIMENEZ DE LA ROSA</t>
  </si>
  <si>
    <t>ANABEL MARTINEZ HEREDIA</t>
  </si>
  <si>
    <t>GLADIS MELISSA RODRIGUEZ DE LOS SANT</t>
  </si>
  <si>
    <t>KEINY SOLAINI GUZMAN MANZUETA</t>
  </si>
  <si>
    <t>LEONARDO RAYMUNDO VASQUEZ PEREZ</t>
  </si>
  <si>
    <t>SINDY RUBY DE LA CRUZ OZUNA</t>
  </si>
  <si>
    <t>BARVARA MIESES VALVERDE</t>
  </si>
  <si>
    <t>ANALISTA LEGAL</t>
  </si>
  <si>
    <t>COORDINADOR PROVINCIAL</t>
  </si>
  <si>
    <t>COORD. RELACIONES PUBLICAS</t>
  </si>
  <si>
    <t>ASISTENTE DEL DESPACHO</t>
  </si>
  <si>
    <t>ADMINISTRADOR BASE DE DATOS</t>
  </si>
  <si>
    <t>SUPERVISOR (A) MAYORDOMIA</t>
  </si>
  <si>
    <t>ANALISTA DE RECURSOS HUMANOS</t>
  </si>
  <si>
    <t>ANALISTA FINANCIERA</t>
  </si>
  <si>
    <t>TECNICO ADMINISTRATIVO</t>
  </si>
  <si>
    <t>TECNICO ELECTRICISTA</t>
  </si>
  <si>
    <t>TECNICO AMBIENTALISTA</t>
  </si>
  <si>
    <t>ARQUITECTO (A)</t>
  </si>
  <si>
    <t>GESTOR DE PROTOCOLO</t>
  </si>
  <si>
    <t>TECNICO CONTABILIDAD</t>
  </si>
  <si>
    <t>FACILITADOR</t>
  </si>
  <si>
    <t>OPERADOR (A)</t>
  </si>
  <si>
    <t>ANALISTA FINANCIERO</t>
  </si>
  <si>
    <t>TOTAL DESCUENTOS</t>
  </si>
  <si>
    <t>WILQUELI DE LOS SANTOS RODRIGUEZ</t>
  </si>
  <si>
    <t>CORNELIO ISAIAS MARTINEZ SANTOS</t>
  </si>
  <si>
    <t>JORGE VENTURA TORIBIO</t>
  </si>
  <si>
    <t>JOSE MIGUEL LORA PALMA</t>
  </si>
  <si>
    <t>RUBEN PEREZ DIPRE</t>
  </si>
  <si>
    <t>SEGURIDAD</t>
  </si>
  <si>
    <t>CRISTIAN ABAD MENDEZ VALERIO</t>
  </si>
  <si>
    <t>EBANISTA</t>
  </si>
  <si>
    <t>FELIX MARIA REYES GUZMAN</t>
  </si>
  <si>
    <t>VICEMINISTERIO DE ENERGIA ELECTRICA-MEM</t>
  </si>
  <si>
    <t>ORIANA LIRANZO MONTERO</t>
  </si>
  <si>
    <t>RAZZIEL STARLING CASTILLO TAPIA</t>
  </si>
  <si>
    <t>REGINA ESPERANZA DE LA CRUZ FELIZ</t>
  </si>
  <si>
    <t>DEPARTAMENTO DE SERVICIOS GENERALES- MEM</t>
  </si>
  <si>
    <t>DIRECCION DE ELECTRIFICACION RURAL Y SUB</t>
  </si>
  <si>
    <t>ROSY ARIAS MESON</t>
  </si>
  <si>
    <t>EDUVIGIS CORONADO ROSARIO</t>
  </si>
  <si>
    <t>TERESA MARIA DE REGLA MOTA ESTEVEZ</t>
  </si>
  <si>
    <t>ORDY LENIN LOPEZ TORRES</t>
  </si>
  <si>
    <t>DIRECCION ADMINISTRATIVO- MEM</t>
  </si>
  <si>
    <t>DIRECCION DE GESTION SOCIAL Y COMUNITARI</t>
  </si>
  <si>
    <t>DIRECCION DE ASUNTOS AMBIENTALES-MEM</t>
  </si>
  <si>
    <t>DIRECCION DE ANALISIS ECONOMICO Y FINANC</t>
  </si>
  <si>
    <t>DIRECCION FINANCIERA- MEM</t>
  </si>
  <si>
    <t>VICEMINISTERIO DE INNOVACION Y TRANSICIO</t>
  </si>
  <si>
    <t>DEPARTAMENTO DE COMPRAS Y CONTRATACIONES</t>
  </si>
  <si>
    <t>DEPARTAMENTO DE CONTABILIDAD- MEM</t>
  </si>
  <si>
    <t>DEPARTAMENTO DE PRESUPUESTO- MEM</t>
  </si>
  <si>
    <t>DIRECCION ADMINISTRATIVA - MEM</t>
  </si>
  <si>
    <t>DIRECCION JURIDICA</t>
  </si>
  <si>
    <t>LENNYS MARIA MELLA ROSARIO DE GUZMAN</t>
  </si>
  <si>
    <t>ISMAEL GALVAN MENDEZ</t>
  </si>
  <si>
    <t>REMY DANIEL ARAUJO LOPEZ</t>
  </si>
  <si>
    <t>PLOMERO</t>
  </si>
  <si>
    <t>DIRECCION DE EXPLORACION Y PRODUCCION DE</t>
  </si>
  <si>
    <t>DEPARTAMENTO DE REGISTRO, CONTROL Y NOMI</t>
  </si>
  <si>
    <t>DEPARTAMENTO TECNICO DE EXPLORACION HIDR</t>
  </si>
  <si>
    <t>DIVISION DE CORRESPONDENCIA Y ARCHIVO- M</t>
  </si>
  <si>
    <t>DEPARTAMENTO DE COOPERACION INTERNACIONA</t>
  </si>
  <si>
    <t>DIRECCION DE ENERGIA CONVENCIONAL- MEM</t>
  </si>
  <si>
    <t>DEPARTAMENTO DE LITIGIOS- MEM</t>
  </si>
  <si>
    <t>DEPARTAMENTO DE PRENSA- MEM</t>
  </si>
  <si>
    <t>DIRECCION DE ENERGIA RENOVABLE- MEM</t>
  </si>
  <si>
    <t>DIRECCION DE PARQUE TEMATICO DE ENERGIA</t>
  </si>
  <si>
    <t>DIVISION DE TRANSPORTACION- MEM</t>
  </si>
  <si>
    <t>DIVISION DE ALMACEN Y SUMINISTRO- MEM</t>
  </si>
  <si>
    <t>DEPARTAMENTO DE MANTENIMIENTO- MEM</t>
  </si>
  <si>
    <t>DIVISION DE MAYORDOMIA- MEM</t>
  </si>
  <si>
    <t>DEPARTAMENTO DE RELACIONES LABORALES Y S</t>
  </si>
  <si>
    <t>DEPARTAMENTO DE TESORERIA- MEM</t>
  </si>
  <si>
    <t>DEPARTAMENTO DE CALIDAD EN LA GESTION-ME</t>
  </si>
  <si>
    <t>DIVISION DE PLANTA FISICA- MEM</t>
  </si>
  <si>
    <t>DIRECCION DE POLITICAS DE AHORRO Y EFICI</t>
  </si>
  <si>
    <t>DEPARTAMENTO DE CONTROL DE BIENES- MEM</t>
  </si>
  <si>
    <t>DEPARTAMENTO DE IGUALDAD DE GENERO-MEM</t>
  </si>
  <si>
    <t>DEPARTAMENTO DE SEGURIDAD Y MONITOREO TI</t>
  </si>
  <si>
    <t>DIVISION DE TALLER- MEM</t>
  </si>
  <si>
    <t>DEPARTAMENTO DE SEGURIDAD-MEM</t>
  </si>
  <si>
    <t>SUPERVISOR DE SEGURIDAD</t>
  </si>
  <si>
    <t>CANDY LISBET OTAÑEZ MARMOLEJOS</t>
  </si>
  <si>
    <t>LUIS DAVID RODRIGUEZ</t>
  </si>
  <si>
    <t>SEVERIANA ROSARIO SUERO</t>
  </si>
  <si>
    <t>FRANCIS YONAURIS MENDOZA SANTOS</t>
  </si>
  <si>
    <t>SINDY SLEYSY CIPRIAN FEBRILLET</t>
  </si>
  <si>
    <t>BARTOLO DE LA CRUZ</t>
  </si>
  <si>
    <t>HADHYSON MANUEL HILARIO PEREZ</t>
  </si>
  <si>
    <t>JOSE CIRILO REYNOSO AMPARO</t>
  </si>
  <si>
    <t>JUANA DANCARLY TAVAREZ PEÑA</t>
  </si>
  <si>
    <t>CLAUDIA MATILDE MENDEZ FERNANDEZ</t>
  </si>
  <si>
    <t>MARY ANGELY DEL SOCORRO ROJAS DE JES</t>
  </si>
  <si>
    <t>ROSSANA RAMONA FIGUEROA VIDAL</t>
  </si>
  <si>
    <t>KIRSIS MARISOL SANTIAGO NIN</t>
  </si>
  <si>
    <t>DILAN MARTINEZ BELTRES</t>
  </si>
  <si>
    <t>GLORIA MARIA CONTRERAS ALCANTARA</t>
  </si>
  <si>
    <t>VIANKA VIRGINIA MERCEDES LAUREANO</t>
  </si>
  <si>
    <t>CARLOS JOSE AQUINO FELIPE</t>
  </si>
  <si>
    <t>ALBERTO JOSE TAVERAS TAVERAS</t>
  </si>
  <si>
    <t>ALEXANDER MARTINEZ BONILLA</t>
  </si>
  <si>
    <t>CIBELY RAMIREZ SANCHEZ</t>
  </si>
  <si>
    <t>RAMON RODRIGUEZ HERNANDEZ</t>
  </si>
  <si>
    <t>SUANNY KIAVETH ACOSTA MORILLO</t>
  </si>
  <si>
    <t>BELKIS KIRUDIS DE LA ALT MARCHENA MA</t>
  </si>
  <si>
    <t>RAMON ANIBAL DE LEON MORALES</t>
  </si>
  <si>
    <t>PAULA TEJADA HERRERA</t>
  </si>
  <si>
    <t>VLADIMIR SANTOS CARVAJAL</t>
  </si>
  <si>
    <t>JADES MARIEL RODRIGUEZ ROSARIO</t>
  </si>
  <si>
    <t>DIRECCION DE PROGRAMAS Y DIFUSION DE LA</t>
  </si>
  <si>
    <t>DIRECCION DE MERCADO ELECTRICO-MEM</t>
  </si>
  <si>
    <t>DIRECCION DE ESTADISTICAS SECTORIALES-ME</t>
  </si>
  <si>
    <t>DIRECCION DE PROMOCION MINERA- MEM</t>
  </si>
  <si>
    <t>DIRECCION TECNICA EN MINAS- MEM</t>
  </si>
  <si>
    <t>DEPARTAMENTO DE SEGURIDAD Y FISCALIZACIO</t>
  </si>
  <si>
    <t>DEPARTAMENTO DE ESTUDIO Y SEGUIMIENTO OP</t>
  </si>
  <si>
    <t>DEPARTAMENTO DE ADMINISTRACION DE PROYEC</t>
  </si>
  <si>
    <t>DEPARTAMENTO DE ORGANIZACION DEL TRABAJO</t>
  </si>
  <si>
    <t>DEPARTAMENTO DE GESTION DE RIESGOS SECTO</t>
  </si>
  <si>
    <t>DEPARTAMENTO DE SERVICIOS NUCLEARES Y AS</t>
  </si>
  <si>
    <t>DEPARTAMENTO DE FISCALIZACION MINERA- ME</t>
  </si>
  <si>
    <t>DIVISION DE ACTIVO FIJO- MEM</t>
  </si>
  <si>
    <t>DEPARTAMENTO DE RECLUTAMIENTO Y SELECCIO</t>
  </si>
  <si>
    <t>TECNICO DE MULTIMEDIA</t>
  </si>
  <si>
    <t>DIVISION DE CUENTAS POR PAGAR- MEM</t>
  </si>
  <si>
    <t>GESTOR DE REDES SOCIALES</t>
  </si>
  <si>
    <t>ADMINISTRADOR/A SEGURIDAD TECN</t>
  </si>
  <si>
    <t>INGENIERO INTERINO</t>
  </si>
  <si>
    <t>ANDERSON MONTERO LOPEZ</t>
  </si>
  <si>
    <t>ROBERT DE OLEO COLAS</t>
  </si>
  <si>
    <t>KENNEDY JHONATAN LUNA RODRIGUEZ</t>
  </si>
  <si>
    <t>ELVIS ANTONIO ABREU ENCARNACION</t>
  </si>
  <si>
    <t>ENCARGADO DE SEGURIDAD</t>
  </si>
  <si>
    <t>WELLINGTON JAVIER COLON SOLIS</t>
  </si>
  <si>
    <t>GREGORI GUZMAN ROSARIO</t>
  </si>
  <si>
    <t>MIGUEL ANGEL JIMENEZ</t>
  </si>
  <si>
    <t>JOSE JOAQUIN MARTE MARTE</t>
  </si>
  <si>
    <t>ESTALIN AQUINO LARA</t>
  </si>
  <si>
    <t>VALENTIN ESTEBAN RAMIREZ</t>
  </si>
  <si>
    <t>FRANKLYN CLETO ROSARIO</t>
  </si>
  <si>
    <t>WILDYS EMILIO TRINIDAD MENDEZ</t>
  </si>
  <si>
    <t>ESCARLET ELIZABETH BURGOS GARCIA</t>
  </si>
  <si>
    <t>FRANKLIN HILARIO MONTILLA</t>
  </si>
  <si>
    <t>DIOMEDES OMAR RAMOS ANDUJAR</t>
  </si>
  <si>
    <t>NELSON EDDY RODRIGUEZ RODRIGUEZ</t>
  </si>
  <si>
    <t>PEDRO EUSEBIO ALMONTE</t>
  </si>
  <si>
    <t>RIUSON SIMON MENDEZ FLORES</t>
  </si>
  <si>
    <t>EDDY LUIS HERNANDEZ</t>
  </si>
  <si>
    <t>GLASMIRY ELIZABETH VARGAS BOCIO</t>
  </si>
  <si>
    <t>ALERDYS ZULEIKA DIAZ MARTE</t>
  </si>
  <si>
    <t>EVELYN YULISSA ALVAREZ CEBALLOS</t>
  </si>
  <si>
    <t>MARIA SULENYI COSS DE LA ROSA</t>
  </si>
  <si>
    <t>JOEL ADRIAN SANTOS ECHAVARRIA</t>
  </si>
  <si>
    <t>BERNI ZAHIRI JONES RAMIREZ</t>
  </si>
  <si>
    <t>GLORIAN MARTINEZ PERALTA</t>
  </si>
  <si>
    <t>LAURA CRISTINA BREA CORDERO</t>
  </si>
  <si>
    <t>AGUSTIN BIDO BIDO</t>
  </si>
  <si>
    <t>RAMON MERCEDES MUESES</t>
  </si>
  <si>
    <t>RAUL EMILIO ASENCIO MORIS</t>
  </si>
  <si>
    <t>DIRECCION DE INFRAESTRUCTURAS ENERGETICA</t>
  </si>
  <si>
    <t>PARALEGAL INTERINO</t>
  </si>
  <si>
    <t>DEPARTAMENTO DE SEGURIDAD</t>
  </si>
  <si>
    <t>MAGGIUSKA MADELENE CAMILO MEJIA</t>
  </si>
  <si>
    <t>DEPARTAMENTO DE DESARROLLO E IMPLEMENTACION</t>
  </si>
  <si>
    <t>ALVARO CUEVAS DEL ROSARIO</t>
  </si>
  <si>
    <t>JULIO ANIBAL MARTINEZ DE LEON</t>
  </si>
  <si>
    <t>LILIAN MERCEDES SEVERINO SERRANO</t>
  </si>
  <si>
    <t>MILCIADES DE LOS SANTOS</t>
  </si>
  <si>
    <t>FELLO REIBER PEREZ PERDOMO</t>
  </si>
  <si>
    <t>ARELIS MERCEDES OVALLES ROSARIO</t>
  </si>
  <si>
    <t>BANDERLEY CORCINO GALVAN</t>
  </si>
  <si>
    <t>SOLANYI GALVA</t>
  </si>
  <si>
    <t>LUIS ALBERTO FELIZ RAMIREZ</t>
  </si>
  <si>
    <t>VINICIO OGANDO ALCANTARA</t>
  </si>
  <si>
    <t>ANDREA VASQUEZ</t>
  </si>
  <si>
    <t>MAXIMO POLANCO BRITO</t>
  </si>
  <si>
    <t>ENRIQUE GARCIA</t>
  </si>
  <si>
    <t>ALODIA PATRICIA ANGELES RODRIGUEZ</t>
  </si>
  <si>
    <t>NADIA MARTINEZ HERNANDEZ</t>
  </si>
  <si>
    <t>BETTY SOTO VIÑAS</t>
  </si>
  <si>
    <t>CARLOS ARAUJO JAPA</t>
  </si>
  <si>
    <t>DAVID CEPEDA RODRIGUEZ</t>
  </si>
  <si>
    <t>JUAN BELMIN RODRIGUEZ GARCIA</t>
  </si>
  <si>
    <t>ROBERTO DURAN OGANDO</t>
  </si>
  <si>
    <t>RAMON ANTONIO RODRIGUEZ MINYETY</t>
  </si>
  <si>
    <t>MARILEISY ARNAUD DE LA ROSA</t>
  </si>
  <si>
    <t>CAROLINA ELIZABETH HERNANDEZ BAEZ</t>
  </si>
  <si>
    <t>ALEJANDRO LAUREANO NOVA</t>
  </si>
  <si>
    <t>PERLA MASIEL ARAUJO GOMEZ</t>
  </si>
  <si>
    <t>WENDY PAOLA GRULLON RODRIGUEZ</t>
  </si>
  <si>
    <t>MARLIN MICHEL PEPIN VALERIO</t>
  </si>
  <si>
    <t>Kirsis Santiago Nin</t>
  </si>
  <si>
    <t>NORKY WILLY JAVIER MAÑON</t>
  </si>
  <si>
    <t>MARIELA CONTRERAS DE POOL</t>
  </si>
  <si>
    <t>DEPARTAMENTO DE SUGURIDAD</t>
  </si>
  <si>
    <t>RAUL MARTINEZ DEL ROSARIO</t>
  </si>
  <si>
    <t>ALLEN MANUEL TAVAREZ ABREU</t>
  </si>
  <si>
    <t>GUILLERMO ESMIT HIDALGO</t>
  </si>
  <si>
    <t xml:space="preserve">  </t>
  </si>
  <si>
    <t>RAFAEL DE JESUS TAVERAS GARCIA</t>
  </si>
  <si>
    <t>JUAN MEJIA VENTURA</t>
  </si>
  <si>
    <t>ANALISTA ASUNTOS AMBIENTALES</t>
  </si>
  <si>
    <t>ANALISTA ECONOMICO Y FINANCIER</t>
  </si>
  <si>
    <t>MARYCHEL ALTAGRACIA PERALTA ACOSTA</t>
  </si>
  <si>
    <t>DORYS FRANCISCO ESPINAL</t>
  </si>
  <si>
    <t>JOAN JOSEPH ANTOINE GIACINTI SANTOS</t>
  </si>
  <si>
    <t>FRANKLIN PAULA PAULINO</t>
  </si>
  <si>
    <t>GISELA MARTINEZ ADAD</t>
  </si>
  <si>
    <t>WENDY MARIELA LOPEZ SANTANA</t>
  </si>
  <si>
    <t>MARIA LUISANNA PEREZ RUIZ</t>
  </si>
  <si>
    <t>JULISSA MATOS LEON</t>
  </si>
  <si>
    <t>ANTONIO DE JESUS VAZQUEZ DE LA CRUZ</t>
  </si>
  <si>
    <t>NOEL RAFAEL BAEZ PAREDES</t>
  </si>
  <si>
    <t>CARLOS MANUEL ARRINDELL CASTELLANOS</t>
  </si>
  <si>
    <t>IRONELIS CUEVAS CUEVAS</t>
  </si>
  <si>
    <t>ALEXIS CUEVAS RUBIO</t>
  </si>
  <si>
    <t>LEANDY MONTERO DE LOS SANTOS</t>
  </si>
  <si>
    <t>LUIS ALBERTO MATOS CALZADO</t>
  </si>
  <si>
    <t>JOSE FRANCISCO FERMIN CACERES</t>
  </si>
  <si>
    <t>KIRSSIS PATRICIA FERRERAS PEREZ</t>
  </si>
  <si>
    <t>CARACTER TEMPORAL</t>
  </si>
  <si>
    <t>TECNICO ENERGETICO, MINAS E HI</t>
  </si>
  <si>
    <t>JENNIFFER NIZAURY HIDALGO CARABALLO</t>
  </si>
  <si>
    <t>JUAN ANTONIO VALDEZ</t>
  </si>
  <si>
    <t>EDDY DE LEON</t>
  </si>
  <si>
    <t>EDWIN MISAEL NARANJO JIMENEZ</t>
  </si>
  <si>
    <t>GESTOR SOCIAL</t>
  </si>
  <si>
    <t>LUIS EMILIO GONZALEZ CALDERON</t>
  </si>
  <si>
    <t>CARMEN LOURDES MINAYA LAUREANO</t>
  </si>
  <si>
    <t>DIRECTOR INTERINO</t>
  </si>
  <si>
    <t>AMMY JAMEL VASQUEZ TINEO</t>
  </si>
  <si>
    <t>IGNACIO LEYBA SORIANO</t>
  </si>
  <si>
    <t>FELIX JOEL LINAREZ MADE</t>
  </si>
  <si>
    <t>JOSE EMMANUEL SANTANA NUÑEZ</t>
  </si>
  <si>
    <t>FRANCISCO ANTONIO DIAZ ROSSO</t>
  </si>
  <si>
    <t>RINSON JOSE DURAN FLORIAN</t>
  </si>
  <si>
    <t>DAHIANA MENDEZ MONTERO</t>
  </si>
  <si>
    <t>WANDY TEJADA DISLA</t>
  </si>
  <si>
    <t>CARLOS MANUEL DIAZ SALDAÑA</t>
  </si>
  <si>
    <t>JEANIFFER MICHELL PIMENTEL ALCANTARA</t>
  </si>
  <si>
    <t>MAICOL JAVIER CABRERA VASQUEZ</t>
  </si>
  <si>
    <t>GESTOR DE EDUCACION EN ENERGIA</t>
  </si>
  <si>
    <t>JENNIFFER RAMOS SANCHEZ</t>
  </si>
  <si>
    <t>PATRIA JAQUEZ BATALDO</t>
  </si>
  <si>
    <t>DIRECCIÓN DE RECURSOS HUMANOS</t>
  </si>
  <si>
    <t>NÓMINA PERSONAL EVENTUAL</t>
  </si>
  <si>
    <t>CESAR ANTONIO RODRIGUEZ VALDEZ</t>
  </si>
  <si>
    <t>BLAS CABRERA PERDOMO</t>
  </si>
  <si>
    <t>MILAGROS RONDON ALMONTE DE ROQUE</t>
  </si>
  <si>
    <t>JUNIOR VLADIMIR ROSA</t>
  </si>
  <si>
    <t>FECHA DE INICIO</t>
  </si>
  <si>
    <t>FECHA DE TERMINO</t>
  </si>
  <si>
    <t>FECHA DE TÉRMINO</t>
  </si>
  <si>
    <t>SALARIO BRUTO (RD$)</t>
  </si>
  <si>
    <t>NÓMINA INTERINATO</t>
  </si>
  <si>
    <t>NÓMINA EMPLEADOS FIJOS</t>
  </si>
  <si>
    <t>NÓMINA COMPENSACIÓN  MILITAR</t>
  </si>
  <si>
    <t>NÓMINA TEMPOREROS</t>
  </si>
  <si>
    <t>EDWARDS ALEXANDER DE JESUS ROBLES</t>
  </si>
  <si>
    <t>GADDIS ENRIQUE CORPORAN SEGURA</t>
  </si>
  <si>
    <t>YENYFER MARTINEZ PEREZ</t>
  </si>
  <si>
    <t>ERIKSON ROYN PINALES MINYETY</t>
  </si>
  <si>
    <t>ANDRY JAVIER HERRERA DE LA ROSA</t>
  </si>
  <si>
    <t>INDHIRA SEVERINO PEREZ</t>
  </si>
  <si>
    <t>FERNANDO GUANCE CASTILLO</t>
  </si>
  <si>
    <t>RICHARD CUEVAS GARCIA</t>
  </si>
  <si>
    <t>SILFREDO AMILKYS MONEGRO SALAS</t>
  </si>
  <si>
    <t>EUGEVEL MAURICIO HERNANDEZ</t>
  </si>
  <si>
    <t>KEISY CABRERA LEBRON</t>
  </si>
  <si>
    <t>MARLIN LIONICE CHALAS MATEO</t>
  </si>
  <si>
    <t>DIRECCION DE REGULACION, IMPORTACION Y U</t>
  </si>
  <si>
    <t>DEPARTAMENTO DE REGIMEN Y ANALISIS ECONO</t>
  </si>
  <si>
    <t>DEPARTAMENTO DE VIGILANCIA RADIOLOGICA A</t>
  </si>
  <si>
    <t>DEPARTAMENTO DE DESARROLLO INVESTIGACION</t>
  </si>
  <si>
    <t>JUVENAR LAGRANJE MONTERO</t>
  </si>
  <si>
    <t>MASSIEL DE JESUS ACOSTA</t>
  </si>
  <si>
    <t>JUAN CARLOS RAMIREZ FERNANDEZ</t>
  </si>
  <si>
    <t>DANIA NOLASCO GONZALEZ</t>
  </si>
  <si>
    <t>DEPARTAMENTO DE REGULACION HIDROCARBUROS</t>
  </si>
  <si>
    <t>DIONEYCI DICEN ACOSTA</t>
  </si>
  <si>
    <t>COORDINADOR DE GESTION SOCIAL</t>
  </si>
  <si>
    <t>MILDRED GEANNY RODRIGUEZ MENDEZ DE L</t>
  </si>
  <si>
    <t>PAMELA EDILI CALDERON GRULLON</t>
  </si>
  <si>
    <t>MARIALUNA SIMO MELLA</t>
  </si>
  <si>
    <t>LINIERO(A)</t>
  </si>
  <si>
    <t>ANA BERLIHZ MORALES MARTINEZ</t>
  </si>
  <si>
    <t>ERIKA MARIE MERCEDES TOLEDO</t>
  </si>
  <si>
    <t>BRENDA FERNANDEZ MERAN</t>
  </si>
  <si>
    <t>NICOLE CHECO RODRIGUEZ</t>
  </si>
  <si>
    <t>FABIO JOSE HERNANDEZ HERNANDEZ</t>
  </si>
  <si>
    <t>JUAN GREGORIO PEREZ DE LEON</t>
  </si>
  <si>
    <t>WANDER DE LOS SANTOS PEÑA</t>
  </si>
  <si>
    <t>YRDEN GOMEZ MONTERO</t>
  </si>
  <si>
    <t>MARIA DE LOS ANGELES FLORIAN SORIANO</t>
  </si>
  <si>
    <t>JEURYS IBAN DELGADO BAEZ</t>
  </si>
  <si>
    <t>JULIAN CARMONA RAMIREZ</t>
  </si>
  <si>
    <t>CESAR ANTONIO HAZIM BASSA</t>
  </si>
  <si>
    <t>GILSA PEREZ DE LOS SANTOS</t>
  </si>
  <si>
    <t>ANYELINA ANTONIA GUZMAN ARACERA</t>
  </si>
  <si>
    <t>RENE ALEXANDER DE LA ROSA JIMENEZ</t>
  </si>
  <si>
    <t>ANGEL MIGUEL REYES HELENA</t>
  </si>
  <si>
    <t>JOEL SANCHEZ VELEZ</t>
  </si>
  <si>
    <t>NIXZALIZ SCARLEN PEREZ FERNANDEZ</t>
  </si>
  <si>
    <t>CRISTIAN ALBERTO PEREZ BAEZ</t>
  </si>
  <si>
    <t>PABLO LEONEL JOSE SANTANA</t>
  </si>
  <si>
    <t>MELVIN FRANCISCO RODRIGUEZ CONTRERAS</t>
  </si>
  <si>
    <t>YOVEIRY ALTAGRACIA JIMENEZ TEJADA</t>
  </si>
  <si>
    <t>EDYLI EDHIT GIRON LEBRON</t>
  </si>
  <si>
    <t>RUBER MARTINEZ DE LA CRUZ</t>
  </si>
  <si>
    <t>JOSE ADOLFO SOLIS AMADOR</t>
  </si>
  <si>
    <t>ANA CRISTINA ABREU AYBAR</t>
  </si>
  <si>
    <t>AXSEL ENMANUEL PEREZ TERRERO</t>
  </si>
  <si>
    <t>BRAJANO AUGUSTO ALVARADO RIVAS</t>
  </si>
  <si>
    <t>CARMEN INES DIAZ RODRIGUEZ</t>
  </si>
  <si>
    <t>ENGELBERT EDUARDO PEÑA MEDINA</t>
  </si>
  <si>
    <t>GLEYRIS ALTAGRACIA DAMIAN DIAZ</t>
  </si>
  <si>
    <t>GLORIA ESPERANZA PIMENTEL MARTINEZ</t>
  </si>
  <si>
    <t>JERSON MATEO TAVERAS</t>
  </si>
  <si>
    <t>JESUS MANUEL JOSE MENDEZ</t>
  </si>
  <si>
    <t>STEPHANY DELIRIO PANIAGUA ROJAS</t>
  </si>
  <si>
    <t>DEPARTAMENTO DE NORMATIVIDAD DE AHORRO D</t>
  </si>
  <si>
    <t>WELINTHON BRAYAN SENCION FABIAN</t>
  </si>
  <si>
    <t>SULEIKA NIXZALIZ PEREZ PEREZ</t>
  </si>
  <si>
    <t>MINISTRO (A)</t>
  </si>
  <si>
    <t>MINISTERIO DE ENERGIA Y MINAS</t>
  </si>
  <si>
    <t>VICEMINISTRO (A) DE SEGURIDAD</t>
  </si>
  <si>
    <t>VICEMINISTRO (A) DE AHORRO ENE</t>
  </si>
  <si>
    <t>VICEMINISTRO (A) DE HIDROCARBU</t>
  </si>
  <si>
    <t>VICEMINISTERIO DE HIDROCARBUROS</t>
  </si>
  <si>
    <t>VICEMINISTRO (A) DE ENERGIA NU</t>
  </si>
  <si>
    <t>ASESOR(A) LEGAL</t>
  </si>
  <si>
    <t>DIRECTOR RELACIONES INTERNACI</t>
  </si>
  <si>
    <t>DIRECTOR DE REMEDIACION MINERA</t>
  </si>
  <si>
    <t>DIR. REGULACION, IMPORTACION Y</t>
  </si>
  <si>
    <t>DIRECTOR (A) JURIDICO</t>
  </si>
  <si>
    <t>DIRECTOR (A)</t>
  </si>
  <si>
    <t>SUB-DIRECTOR TECNICO</t>
  </si>
  <si>
    <t>ENC. DEPARTAMENTO DE PROTECCIO</t>
  </si>
  <si>
    <t>DEPARTAMENTO DE PROTECCION RADIOLOGICA Y</t>
  </si>
  <si>
    <t>ENCARGADO (A) DEPTO. REGISTRO</t>
  </si>
  <si>
    <t>ENC. DEPARTAMENTO REGULACION M</t>
  </si>
  <si>
    <t>ENC. DEPTO. CONTROL AMB.</t>
  </si>
  <si>
    <t>ENC. DEPARTAMENTO TECNICO</t>
  </si>
  <si>
    <t>ENCARGADA DE LA SECCION DE ARC</t>
  </si>
  <si>
    <t>ENCARGADO DEPARTAMENTO DE SEGU</t>
  </si>
  <si>
    <t>ENCARGADO DEL DEPARTAMENTO DE</t>
  </si>
  <si>
    <t>ENCARGADO (A) DEPTO. DESARROLL</t>
  </si>
  <si>
    <t>ENC. DPTO. ELABORACION DOCUMEN</t>
  </si>
  <si>
    <t>ENC DEP INNOV, APROVISIONAMIEN</t>
  </si>
  <si>
    <t>COORD. EVENTOS INTERNACIONALES</t>
  </si>
  <si>
    <t>COORD. CONTRATOS ESPECIALES</t>
  </si>
  <si>
    <t>COORDINADOR DE EVENTOS Y PROTO</t>
  </si>
  <si>
    <t>SUPERVISOR MANTENIMIENTO</t>
  </si>
  <si>
    <t>SUPERVISOR DE TRANSPORTACION</t>
  </si>
  <si>
    <t>SUPERVISOR DE ALMACEN Y SUMINI</t>
  </si>
  <si>
    <t>SUPERVISOR ALMACEN</t>
  </si>
  <si>
    <t>ANALISTA ADMINISTRATIVO (A)</t>
  </si>
  <si>
    <t>TECNICO ATENCION AL CIUDADANO</t>
  </si>
  <si>
    <t>GESTOR ENERGETICO</t>
  </si>
  <si>
    <t>DIRECCION DE POLITICAS Y SERVICIOS NUCLE</t>
  </si>
  <si>
    <t>CAMAROGRAFO</t>
  </si>
  <si>
    <t>FOTOGRAFO (A)</t>
  </si>
  <si>
    <t>FACILITADOR MUNICIPAL</t>
  </si>
  <si>
    <t>ENFERMERA (PRAMPV)</t>
  </si>
  <si>
    <t>MECANICO</t>
  </si>
  <si>
    <t>SOLDADOR</t>
  </si>
  <si>
    <t>AUXILIAR</t>
  </si>
  <si>
    <t>AUXILIAR ADMINISTRATIVO (A)</t>
  </si>
  <si>
    <t>AUXILIAR DE GESTOR SOCIAL</t>
  </si>
  <si>
    <t>AUXILIAR ALMACEN Y SUMINISTRO</t>
  </si>
  <si>
    <t>AUXILIAR DE TRANSPORTACION</t>
  </si>
  <si>
    <t>AUX. EVENTOS Y PROTOCOLO</t>
  </si>
  <si>
    <t>AYUDANTE</t>
  </si>
  <si>
    <t>AYUDANTE DE MANTENIMIENTO</t>
  </si>
  <si>
    <t>ASISTENTE TECNICO</t>
  </si>
  <si>
    <t>ASISTENTE</t>
  </si>
  <si>
    <t>SECRETARIA</t>
  </si>
  <si>
    <t>SECRETARIA EJECUTIVA</t>
  </si>
  <si>
    <t>MENSAJERO INTERNO</t>
  </si>
  <si>
    <t>MENSAJERO EXTERNO</t>
  </si>
  <si>
    <t>MENSAJERA INTERNA</t>
  </si>
  <si>
    <t>RECEPCIONISTA</t>
  </si>
  <si>
    <t>VIGILANTE</t>
  </si>
  <si>
    <t>CAMARERO</t>
  </si>
  <si>
    <t>CAMARERA</t>
  </si>
  <si>
    <t>LAVADOR VEHICULOS</t>
  </si>
  <si>
    <t>OPERADOR EQUIPOS PESADOS</t>
  </si>
  <si>
    <t>OBRERO (A)</t>
  </si>
  <si>
    <t>OBRERO</t>
  </si>
  <si>
    <t>DIRECCION DE ASUNTOS AMBIENTALES</t>
  </si>
  <si>
    <t>TECNICO AMBIENTAL INTERINO</t>
  </si>
  <si>
    <t>LUIS JOSE QUIÑONES RODRIGUEZ</t>
  </si>
  <si>
    <t>JESUS PICHARDO MARTINEZ</t>
  </si>
  <si>
    <t>FELIX ANTONIO ARIAS GIL</t>
  </si>
  <si>
    <t>WILKIADY FELIZ CEDEÑO</t>
  </si>
  <si>
    <t>SANTA MARTINEZ</t>
  </si>
  <si>
    <t>ELVIN SANCHEZ DE LA CRUZ</t>
  </si>
  <si>
    <t>ERIKA YOKASTA TRINIDAD LOPEZ DE RAMI</t>
  </si>
  <si>
    <t xml:space="preserve"> </t>
  </si>
  <si>
    <t>ALEX JOEL FELIZ MONTILLA</t>
  </si>
  <si>
    <t>FRANCIS JOSUE BORROME SANTANA</t>
  </si>
  <si>
    <t>PERÍODO PROBATORIO INGRESO CARRERA</t>
  </si>
  <si>
    <t>PERÍODO PROBATORIO</t>
  </si>
  <si>
    <t>DIRECCION DE RECURSOS HUMANOS</t>
  </si>
  <si>
    <t>FREDDY BENJAMIN ROSARIO MORALES</t>
  </si>
  <si>
    <t>ANGELA ESPERANZA CUEVAS CONTRERAS</t>
  </si>
  <si>
    <t>MIRBELIA CARLIXTA PEGUERO ARIAS</t>
  </si>
  <si>
    <t>DAYANNA MARIA ECHAVARRIA RODRIGUEZ</t>
  </si>
  <si>
    <t>ANGEL ESTEBAN RODRIGUEZ COLON</t>
  </si>
  <si>
    <t>DIRECCION DE PROMOCION DEL USO RACIONAL</t>
  </si>
  <si>
    <t>DEPARTAMENTO DE DIAGNOSTICOS DE AHORRO D</t>
  </si>
  <si>
    <t>YRIS LENIA ALMONTE DE LA ROSA</t>
  </si>
  <si>
    <t>MELISSA DINELIS ABREU RAMIREZ</t>
  </si>
  <si>
    <t>BRYANT RAFAEL RODRIGUEZ PEREZ</t>
  </si>
  <si>
    <t>ENCARGADO OFICINAS REGIONALES</t>
  </si>
  <si>
    <t>GESTOR DE EVENTOS</t>
  </si>
  <si>
    <t>OFICINAS REGIONALES- MEM</t>
  </si>
  <si>
    <t>PAOLA MELISSA ORTEGA BURGOS</t>
  </si>
  <si>
    <t>IGNACIO MANUEL GONZALEZ FRANCO</t>
  </si>
  <si>
    <t>WAGNER THEN REYES</t>
  </si>
  <si>
    <t>ELVIS ORLANDO DE LOS SANTOS URBAEZ</t>
  </si>
  <si>
    <t>FRANCISCA DEL ROSARIO ROMAN MERCEDES</t>
  </si>
  <si>
    <t>MILCIADES GUEVARA DE LA PAZ</t>
  </si>
  <si>
    <t>FECHA INGRESO</t>
  </si>
  <si>
    <t>JOEL ALEXANDER RAMIREZ DE DIOS</t>
  </si>
  <si>
    <t>LUZ MIREYA ALCANTARA PEREZ</t>
  </si>
  <si>
    <t>MARKIN MARTINEZ GARCIA</t>
  </si>
  <si>
    <t>REYNALDO DIAZ LOPEZ</t>
  </si>
  <si>
    <t>EDWIN ALCIBIADES TERRERO BETANCES</t>
  </si>
  <si>
    <t>MARCOS RAMIREZ MENDEZ</t>
  </si>
  <si>
    <t>DAVID JOSE VELOZ CUEVAS</t>
  </si>
  <si>
    <t>ANGELO SMARLIN GONZALEZ</t>
  </si>
  <si>
    <t>GRECIA FLORIAN FLORIAN</t>
  </si>
  <si>
    <t>ANALISTA LEGAL INTERINO</t>
  </si>
  <si>
    <t>ANALISTA FINANCIERA INTERINO</t>
  </si>
  <si>
    <t>ANTONIO REINOSO BELEN</t>
  </si>
  <si>
    <t>REGIL HERMINIO JIMENEZ PEÑA</t>
  </si>
  <si>
    <t>GREISY CABRERA LARA</t>
  </si>
  <si>
    <t>LAUREN MAITE JIMENEZ ESCALANTE</t>
  </si>
  <si>
    <t>YIMEYSI BORGES PEGUERO</t>
  </si>
  <si>
    <t>HECTOR GARIBALDI GONZALEZ DEVERS</t>
  </si>
  <si>
    <t>DANIEL SANTANA PEÑA</t>
  </si>
  <si>
    <t>OMAR ANTONIO PEREZ PEREZ</t>
  </si>
  <si>
    <t>ELADIA TEJEDA OTAÑO</t>
  </si>
  <si>
    <t>CRYSTHIAN ENMANUEL FIGUEROA FABIAN</t>
  </si>
  <si>
    <t>ULISES ARMANDO JIMENEZ RIVAS</t>
  </si>
  <si>
    <t>JENNY ALTAGRACIA HERNANDEZ FERNANDEZ</t>
  </si>
  <si>
    <t>GISELA CORONADO CRUZ</t>
  </si>
  <si>
    <t>IVETTE ARABELIS REYES MATOS</t>
  </si>
  <si>
    <t>TECNICO DE COMPRAS Y CONTRATACIONES INTERINO</t>
  </si>
  <si>
    <t>ENC. DE DESARROLLO E IMPLEMENTACION SISTEMA INTERINO</t>
  </si>
  <si>
    <t>ADMINISTRADOR DE REDES Y COMUNICACION INTERINO</t>
  </si>
  <si>
    <t>ANALISTA DE PLANIFICACION INTERINO</t>
  </si>
  <si>
    <t>ANALISTA DE IGUALDAD DE GENRO INTERINO</t>
  </si>
  <si>
    <t>ANALISTA DE ENERGIA RENOVABLE INTERINO</t>
  </si>
  <si>
    <t>TECNICO DE REGISTRO CONTROL Y NOMINA INTERINO</t>
  </si>
  <si>
    <t>ANALISTA DE AHORRO Y ENERGETIC</t>
  </si>
  <si>
    <t>JORGE ADONIS GOMEZ LOPEZ</t>
  </si>
  <si>
    <t>SEGURIDAD MILITAR</t>
  </si>
  <si>
    <t>EVELIN YULISA VALLEJO FRIAS</t>
  </si>
  <si>
    <t>KELVIN JOEL VIDAL ENCARNACION</t>
  </si>
  <si>
    <t>VICEMINISTRO DE ENERGIA</t>
  </si>
  <si>
    <t>GIOVANNI EMILIO BLOISE GARCIA</t>
  </si>
  <si>
    <t>VICEMINISTRO (A) DE MINAS</t>
  </si>
  <si>
    <t>MEDICO OCUPACIONAL</t>
  </si>
  <si>
    <t>CAMARERO DEL DESPACHO</t>
  </si>
  <si>
    <t>OPERADOR EQ.PES. (PRAMPV)</t>
  </si>
  <si>
    <t>ERIK RAFAEL DIAZ BELTRE</t>
  </si>
  <si>
    <t>ROSA ANGELA ACEVEDO TRINIDAD</t>
  </si>
  <si>
    <t>01/02/206</t>
  </si>
  <si>
    <t>ZABALA PERALTA OLIVERO</t>
  </si>
  <si>
    <t>YUDERKY ESTHER DELGADO NOLASCO</t>
  </si>
  <si>
    <t>JOSE ERNESTO NUÑEZ CEDANO</t>
  </si>
  <si>
    <t>JOSE LUIS ENCARNACION LEBRON</t>
  </si>
  <si>
    <t>DARIOSKI DIOCELL CASTILLO LLUBERES</t>
  </si>
  <si>
    <t>LEWIN BASILIO SANTANA</t>
  </si>
  <si>
    <t>JOHARY FELIZ VALENZUELA</t>
  </si>
  <si>
    <t>CAROLIN MALDONADO NUÑEZ</t>
  </si>
  <si>
    <t>NATHALIA LIMA TROTT</t>
  </si>
  <si>
    <t>LUIS EDUARDO SORIANO POLANCO</t>
  </si>
  <si>
    <t>ALFREDO DAVID OVALLE GARCIA</t>
  </si>
  <si>
    <t>ALEXIS JOSE DOMINGUEZ BATISTA</t>
  </si>
  <si>
    <t>MARITZA ALTAGRACIA VARGAS ROBLES DE</t>
  </si>
  <si>
    <t>ENC. ADMINISTRACION DEL SERVIC</t>
  </si>
  <si>
    <t>ANALISTA DE ESTADISTICAS SECTO</t>
  </si>
  <si>
    <t>ELIANNYS MERCEDES FRANCISCO GRASSAL</t>
  </si>
  <si>
    <t>MOISES ADNER DE LA CRUZ CAMINERO</t>
  </si>
  <si>
    <t>HARRIGAN CASANOVA BOCIO</t>
  </si>
  <si>
    <t>DEPARTAMENTO DE MONTAJE Y REHABILITACION</t>
  </si>
  <si>
    <t>DELGIS RICARDO MEJIA MEDINA</t>
  </si>
  <si>
    <t>JHONATHAN SANCHEZ NUÑEZ</t>
  </si>
  <si>
    <t>ERIKA PATRICIA SANTANA PEREZ</t>
  </si>
  <si>
    <t>PETER AGUSTIN SANTANA CIPRIAN</t>
  </si>
  <si>
    <t>ESMERLYN TAVERAS DUARTE</t>
  </si>
  <si>
    <t>DEPARTAMENTO DE PROMOCION ESTUDIOS ENERG</t>
  </si>
  <si>
    <t>DEPARTAMENTO DE SEGURIDAD FISICA DE FUEN</t>
  </si>
  <si>
    <t>ANALISTA DE COOPERACION INTERNACIONAL INTERINO</t>
  </si>
  <si>
    <t>ANALISTA DE COMPRAS Y CONTRATACIONES INTERINO</t>
  </si>
  <si>
    <t>NOEL LEOMIN MEJIA CADENA</t>
  </si>
  <si>
    <t>31/09/2026</t>
  </si>
  <si>
    <t>ADMINISTRADOR(A) DE REDES Y CO</t>
  </si>
  <si>
    <t>JOHAN RODRIGUEZ PEREZ</t>
  </si>
  <si>
    <t>DOMINGO DEL ROSARIO PEREZ</t>
  </si>
  <si>
    <t>NEIKEEL MANUEL FELIZ VOLQUEZ</t>
  </si>
  <si>
    <t>FRANDYS YIMEL SOTO AQUINO</t>
  </si>
  <si>
    <t>ENC. OPERACIONES</t>
  </si>
  <si>
    <t>FRENYI WILSON GUEVARA PEREZ</t>
  </si>
  <si>
    <t>EDISON ACOSTA BURGOS</t>
  </si>
  <si>
    <t>WILMIN JAVIER CARABALLO</t>
  </si>
  <si>
    <t>AMARILY ALTAGRACIA JIMENEZ ALMONTE</t>
  </si>
  <si>
    <t>SARAH NICOLE POLANCO FERRER</t>
  </si>
  <si>
    <t>RAFAEL ANTONIO MONTERO RAMIREZ</t>
  </si>
  <si>
    <t>MIGUEL ANGEL HENRIQUEZ ABAD</t>
  </si>
  <si>
    <t>DARUWIN MATOS HERNANDEZ</t>
  </si>
  <si>
    <t>YOEL ENMANUEL SANTANA ADAMES</t>
  </si>
  <si>
    <t>LUIS MANUEL GUERRERO CASTILLO</t>
  </si>
  <si>
    <t>YONATAN RAMOS VARGAS</t>
  </si>
  <si>
    <t>ALBERTO VASQUEZ ALMONTE</t>
  </si>
  <si>
    <t>CHRISTOPHER NATHANAEL OGANDO LIRIANO</t>
  </si>
  <si>
    <t>MARCELINO DE LA NUECES NUÑEZ</t>
  </si>
  <si>
    <t>FREYLIN ESMAYLIN BATISTA DE LA CRUZ</t>
  </si>
  <si>
    <t>EUDYS STARLING MEDINA SANTANA</t>
  </si>
  <si>
    <t>RAFAEL POLANCO</t>
  </si>
  <si>
    <t>FELICIA HILARIO HERNANDEZ</t>
  </si>
  <si>
    <t>CHOFER I</t>
  </si>
  <si>
    <t>JUNIOR ANDREIVI MATOS MATOS</t>
  </si>
  <si>
    <t>RONNY ALEXANDER PEREZ REYES</t>
  </si>
  <si>
    <t>ALBERT PEREZ LOPEZ</t>
  </si>
  <si>
    <t>DAUNY LOPEZ PEREZ</t>
  </si>
  <si>
    <t>ELAYSHA ELIZABETH PEÑA SAVIÑON</t>
  </si>
  <si>
    <t>ZACARIAS SANTANA MERAN</t>
  </si>
  <si>
    <t>FRANKLIN DARIEL MATOS ESPINOSA</t>
  </si>
  <si>
    <t>YALISSA ELIZABETH RODRIGUEZ ROSARIO</t>
  </si>
  <si>
    <t>ISAAC COHELY DE LEON DE LA ROSA</t>
  </si>
  <si>
    <t>DISE ADOR GR FICO</t>
  </si>
  <si>
    <t>OBLENIX ISRAEL SALDA A VICIOSO</t>
  </si>
  <si>
    <t>NISAURY VENTURA ANTIGUA</t>
  </si>
  <si>
    <t>YONERBI LORENZO ALCANTARA</t>
  </si>
  <si>
    <t>ROBERTO RAFAEL FELIZ FELIZ</t>
  </si>
  <si>
    <t>EFREN MATEO COMPRES</t>
  </si>
  <si>
    <t>DIRECTOR DE PROGRAMAS Y DIFUSI</t>
  </si>
  <si>
    <t>DIRECTOR DE ASUNTOS AMBIENTALE</t>
  </si>
  <si>
    <t>DIRECTOR DE ESTADISTICAS SECTO</t>
  </si>
  <si>
    <t>DIRECTOR DEL PARQUE TEMATICO D</t>
  </si>
  <si>
    <t>DIRECTOR DE PROMOCION MINERA</t>
  </si>
  <si>
    <t>DIRECTOR DE ANALISIS ECONOMICO</t>
  </si>
  <si>
    <t>DIRECTOR DE COMUNICACIONES</t>
  </si>
  <si>
    <t>DIRECTOR DE RECURSOS HUMANOS</t>
  </si>
  <si>
    <t>DIRECTOR SEGURIDAD ENERGETICA</t>
  </si>
  <si>
    <t>DIRECTOR (A) TECNICO (A)</t>
  </si>
  <si>
    <t>DIR. INFRAESTRUCTURA ENERGETIC</t>
  </si>
  <si>
    <t>DIRECTOR DE POLITICAS DE AHORR</t>
  </si>
  <si>
    <t>DIRECTOR DE POLITICAS Y SERVIC</t>
  </si>
  <si>
    <t>DIRECTOR DE GESTION SOCIAL COM</t>
  </si>
  <si>
    <t>DIRECTORA DE PLANIFICACION Y C</t>
  </si>
  <si>
    <t>DIRECTOR DE REGULACION, IMPORT</t>
  </si>
  <si>
    <t>DIRECTOR FINANCIERO</t>
  </si>
  <si>
    <t>DIRECTOR DE TECNOLOGIAS DE LA</t>
  </si>
  <si>
    <t>DIR. PROMOCION USO RACIONAL EN</t>
  </si>
  <si>
    <t>DIRECTOR DE ENERGIA CONVENCION</t>
  </si>
  <si>
    <t>DIRECTOR DE ELECTRIFICACION RU</t>
  </si>
  <si>
    <t>DIRECTOR ADMINISTRATIVO</t>
  </si>
  <si>
    <t>ENC DEP DE SEGURIDAD Y FISCALI</t>
  </si>
  <si>
    <t>ENC. DEPARTAMENTO DE ESTUDIO Y</t>
  </si>
  <si>
    <t>ENCARGADO (A)</t>
  </si>
  <si>
    <t>ENCARGADO DIVISION PLANTA FISI</t>
  </si>
  <si>
    <t>ENC. ORGANIZACION DEL TRABAJO</t>
  </si>
  <si>
    <t>ENCARGADO DEPARTAMENTO DE REGI</t>
  </si>
  <si>
    <t>ENC. DEPARTAMENTO CALIDAD EN L</t>
  </si>
  <si>
    <t>ENC DEP DE GESTION DE RIESGOS</t>
  </si>
  <si>
    <t>ENC. DEPARTAMENTO DE SERVICIOS</t>
  </si>
  <si>
    <t>ENC. FISCALIZACION</t>
  </si>
  <si>
    <t>ENC. DEPTO. EVALUACION DEL DES</t>
  </si>
  <si>
    <t>ENC. DIV. ACTIVOS FIJOS</t>
  </si>
  <si>
    <t>ENCARGADO (A) DIVISION ARCHIVO</t>
  </si>
  <si>
    <t>ENC. DPTO. RELACIONES LABORALE</t>
  </si>
  <si>
    <t>ENCARGADA ADMINISTRATIVA</t>
  </si>
  <si>
    <t>ENC. DEPARTAMENTO COOPERACION</t>
  </si>
  <si>
    <t>ENCARGADO DEPARTAMENTO DE REGU</t>
  </si>
  <si>
    <t>ENC. DPTO. DE CONTABILIDAD</t>
  </si>
  <si>
    <t>ENC. RELACIONES PUBLICAS</t>
  </si>
  <si>
    <t>ENCARGADO PRENSA</t>
  </si>
  <si>
    <t>ENC. DPTO. PRESUPUESTO</t>
  </si>
  <si>
    <t>ENC. DPTO. DE ACCESO A LA INFO</t>
  </si>
  <si>
    <t>ENC. DPTO. LITIGIOS</t>
  </si>
  <si>
    <t>ENCARGADO (A) FORMULACION, MON</t>
  </si>
  <si>
    <t>ENCARGADO DIVISION DE CUENTAS</t>
  </si>
  <si>
    <t>ENCARGADO (A) SECCION</t>
  </si>
  <si>
    <t>ENC. DE DOCUMENTACION E INFOMA</t>
  </si>
  <si>
    <t>ENCARGADO (A) DIVISION DE ALMA</t>
  </si>
  <si>
    <t>ENC. DEPARTAMENTO DE VIGILANCI</t>
  </si>
  <si>
    <t>ENC. DEP. DE PROMOCION DEL USO</t>
  </si>
  <si>
    <t>ENCARGADO (A) DIVISION MAYORDO</t>
  </si>
  <si>
    <t>ENC. DPTO. TESORERIA</t>
  </si>
  <si>
    <t>ENC. DEP. NORMATIVIDAD AHORRO</t>
  </si>
  <si>
    <t>ENCARGADO DEL DEPARTAMENTO IGU</t>
  </si>
  <si>
    <t>ENCARGADO DEPTO. SERVICIOS GEN</t>
  </si>
  <si>
    <t>ENCARGADO(A) DEL DEPARTAMENTO</t>
  </si>
  <si>
    <t>ENC. DEPTO. DE COMPRAS Y CONTR</t>
  </si>
  <si>
    <t>ENCARGADO (A) DEPTO. RECLUTAMI</t>
  </si>
  <si>
    <t>ENCARGADO DEPARTAMENTO DE PROM</t>
  </si>
  <si>
    <t>ENC. DE DEPARTAMENTO DE MONTAJ</t>
  </si>
  <si>
    <t>ENCARGADO DEP DE SEGURIDAD FIS</t>
  </si>
  <si>
    <t>ENC. DEP. DE DIAGNOSTICOS DE A</t>
  </si>
  <si>
    <t>ENC. DEPARTAMENTO OPERACIONES</t>
  </si>
  <si>
    <t>ENC. DPTO. DE MANTENIMIENTO</t>
  </si>
  <si>
    <t>ENC. CONTROL DE BIENES</t>
  </si>
  <si>
    <t>COORDINADOR DE ENERGIA ELECTRI</t>
  </si>
  <si>
    <t>COORDINADOR DE MINAS</t>
  </si>
  <si>
    <t>COORDINADOR DE DIVERSIFICACION</t>
  </si>
  <si>
    <t>COORDINADOR REVISION Y CONTROL</t>
  </si>
  <si>
    <t>ENC. DEPARTAMENTO PROMOCION DE</t>
  </si>
  <si>
    <t>COORD. DE PRENSA</t>
  </si>
  <si>
    <t>COORDINADOR (A) GESTION AMBIEN</t>
  </si>
  <si>
    <t>COORDINADOR REGIONAL</t>
  </si>
  <si>
    <t>CORRDINADOR DE SERVICIOS GENER</t>
  </si>
  <si>
    <t>COORDINADOR DE ENERGIA RENOVAB</t>
  </si>
  <si>
    <t>COORDINADOR ASOCIACION SIN FIN</t>
  </si>
  <si>
    <t>COORDINADOR DE ANALISIS ECONOM</t>
  </si>
  <si>
    <t>SUPERVISORA</t>
  </si>
  <si>
    <t>SUPERVISOR AMBIENTAL</t>
  </si>
  <si>
    <t>ANALISTA CAPACITACION Y DESARR</t>
  </si>
  <si>
    <t>ANALISTA DE ENERGIA ELECTRICA</t>
  </si>
  <si>
    <t>ANALISTA DE ENERGIA NUCLEAR</t>
  </si>
  <si>
    <t>ANALISTA DE SISTEMA INFOR</t>
  </si>
  <si>
    <t>ANALISTA DE CONTROL DE BIENES</t>
  </si>
  <si>
    <t>ANALISTA FORM., MONITOREO Y EV</t>
  </si>
  <si>
    <t>ANALISTA DE COMPRAS Y CONTRATA</t>
  </si>
  <si>
    <t>ANALISTA DE CALIDAD EN LA GEST</t>
  </si>
  <si>
    <t>ANALISTA DE CALIDAD</t>
  </si>
  <si>
    <t>ANALISTA DE OPERACIONES MINERA</t>
  </si>
  <si>
    <t>ANALISTA DE PRENSA</t>
  </si>
  <si>
    <t>ANALISTA DE SALUD Y SEGURIDAD</t>
  </si>
  <si>
    <t>ANALISTA DE RELACIONES LABORAL</t>
  </si>
  <si>
    <t>ANALISTA DE RECLUTAMIENTO Y SE</t>
  </si>
  <si>
    <t>ANALISTA DE REGISTRO Y CONTROL</t>
  </si>
  <si>
    <t>ANALISTA DE REDES SOCIALES</t>
  </si>
  <si>
    <t>ANALISTA DE REVISION Y CONTROL</t>
  </si>
  <si>
    <t>ANALISTA PRESUPUESTO</t>
  </si>
  <si>
    <t>ANALISTA DESARROLLO INSTITUCIO</t>
  </si>
  <si>
    <t>ANALISTA NOMINAS</t>
  </si>
  <si>
    <t>ANALISTA SISTEMAS INFORMATICOS</t>
  </si>
  <si>
    <t>GESTOR (A)</t>
  </si>
  <si>
    <t>PARALEGAL</t>
  </si>
  <si>
    <t>TECNICO DE SEGURIDAD ENERGETIC</t>
  </si>
  <si>
    <t>TECNICO ACCESO INFORMACION</t>
  </si>
  <si>
    <t>TECNICO DE TESORERIA</t>
  </si>
  <si>
    <t>TECNICO DE RECURSOS HUMANOS</t>
  </si>
  <si>
    <t>TECNICO EN ARCHIVISTICA</t>
  </si>
  <si>
    <t>TECNICO DE COMUNICACIONES</t>
  </si>
  <si>
    <t>ANALISTA DE SEGURIDAD Y SALUD</t>
  </si>
  <si>
    <t>TECNICO DE PLANIFICACION</t>
  </si>
  <si>
    <t>TECNICO EN COMPRAS Y CONTRATAC</t>
  </si>
  <si>
    <t>TESORERO</t>
  </si>
  <si>
    <t>INGENIERO</t>
  </si>
  <si>
    <t>INGENIERO SUPERVISOR</t>
  </si>
  <si>
    <t>CONTADOR (A)</t>
  </si>
  <si>
    <t>AGRIMENSOR</t>
  </si>
  <si>
    <t>GEOLOGO (A)</t>
  </si>
  <si>
    <t>PERIODISTA</t>
  </si>
  <si>
    <t>ENFERMERA</t>
  </si>
  <si>
    <t>WEB MASTER</t>
  </si>
  <si>
    <t>ADMINISTRADOR DE SEGURIDAD TEC</t>
  </si>
  <si>
    <t>OFICIAL</t>
  </si>
  <si>
    <t>OFICIAL DE ATENCION AL CIUDADA</t>
  </si>
  <si>
    <t>FACILITADOR PROVINCIAL</t>
  </si>
  <si>
    <t>JOSE RAMON GOMEZ DE LA CRUZ</t>
  </si>
  <si>
    <t>NATHALI PAULA LUGO</t>
  </si>
  <si>
    <t>ANABEL TAVERAS MATEO</t>
  </si>
  <si>
    <t>RACHELLE ALTAGRACIA DE LARA PEÑA</t>
  </si>
  <si>
    <t>OSIRIS ANTONIO DECENA ESPINAL</t>
  </si>
  <si>
    <t>EDGAR ANTONIO DE LOS SANTOS</t>
  </si>
  <si>
    <t>DIRECCION DE ELECTRIFICACION RURAL Y SUB-URBANA</t>
  </si>
  <si>
    <t>MAXIMO SANTOS HERNANDEZ GIL</t>
  </si>
  <si>
    <t>TECNICO ENERGETICO, MINAS E HIDROCARBUROS INTERINO</t>
  </si>
  <si>
    <t>DESPACHO DEL MINISTRO</t>
  </si>
  <si>
    <t>DEPARTAMENTO DE POLITICAS ENERGETICAS-ME</t>
  </si>
  <si>
    <t>DEPARTAMENTO DE PROMOCION DE HIDROCARBUR</t>
  </si>
  <si>
    <t>DEPARTAMENTO DE SEGURIDAD Y SALUD MINERA</t>
  </si>
  <si>
    <t>DEPARTAMENTO DE REGULACION MINERA- MEM</t>
  </si>
  <si>
    <t>JULIO 2026</t>
  </si>
  <si>
    <t>COORD. DE PROYECTOS</t>
  </si>
  <si>
    <t>ENMANUEL DE JESUS HENRIQUEZ MARTE</t>
  </si>
  <si>
    <t>ESPECIALISTA DE PROYECTOS</t>
  </si>
  <si>
    <t>ALVIN RAYMUNDO MARTINEZ FEBRILLET</t>
  </si>
  <si>
    <t>ELIAS ISMAEL RUIZ CASTILLO</t>
  </si>
  <si>
    <t>JANKARLYN VASQUEZ</t>
  </si>
  <si>
    <t>JENNY DE LOS ANGELES PEREZ JESUS</t>
  </si>
  <si>
    <t>JUAN FRANCISCO DE JESUS DE JESUS SAN</t>
  </si>
  <si>
    <t>LUIS MIGUEL RODRIGUEZ RODRIGUEZ</t>
  </si>
  <si>
    <t>LISSANNY SANCHEZ HEREDIA</t>
  </si>
  <si>
    <t>ANALISTA DE IGUALDAD DE GÉNERO</t>
  </si>
  <si>
    <t>ANALISTA DE SISTEMAS INFORMÁTI</t>
  </si>
  <si>
    <t>ANALISTA DE DATOS ESTADÍSTICOS</t>
  </si>
  <si>
    <t>ENC. DPTO. ADMINISTRACIÓN PROY</t>
  </si>
  <si>
    <t>SOPORTE TÉCNICO INFORMÁTICO</t>
  </si>
  <si>
    <t>DEPARTAMENTO DE EVALUACION DEL DESEMPEÑO</t>
  </si>
  <si>
    <t>DEPARTAMENTO DE INGENIERIA PROYECTOS DE</t>
  </si>
  <si>
    <t>DEPARTAMENTO DE MICRO HIDROELECTRICA Y T</t>
  </si>
  <si>
    <t>EDITH JEANETTY PAULINO P DE MARMOLEJ</t>
  </si>
  <si>
    <t>ALTAGRACIA TULIA DE LIMA CASADO DISL</t>
  </si>
  <si>
    <t>ADRIAN KENNY ACOSTA RAMÍREZ</t>
  </si>
  <si>
    <t>ONEIDA ALTAGRACIA HERNANDEZ HERNANDE</t>
  </si>
  <si>
    <t>FRANCISCA YUBELINA VARGAS VASQUEZ</t>
  </si>
  <si>
    <t>RICARDO BIENVENIDO GUERRERO ENCARNAC</t>
  </si>
  <si>
    <t>GUSTAVO ADOLFO MEJIA-RICART DEL ROSA</t>
  </si>
  <si>
    <t>REBECA URE¥A ALVAREZ</t>
  </si>
  <si>
    <t>JOSE LUIS ENCARNACIÓN VARGAS</t>
  </si>
  <si>
    <t>ANA POLANCO PEREZ</t>
  </si>
  <si>
    <t>MIREYA PE A MARTE</t>
  </si>
  <si>
    <t>ANGELICA MARIA CRUZ THE</t>
  </si>
  <si>
    <t>JOSE ANGEL BIENVENIDO JIMENEZ GUTIER</t>
  </si>
  <si>
    <t>JOSE ALTAGRACIA HERNANDEZ EVANGELIST</t>
  </si>
  <si>
    <t>JULIO  2026</t>
  </si>
  <si>
    <t>HENDRY MOQUETE SANCHEZ</t>
  </si>
  <si>
    <t>YENNY MERCEDES</t>
  </si>
  <si>
    <t>ROLANDO RODRIGUEZ ABREU</t>
  </si>
  <si>
    <t>CHOFER II</t>
  </si>
  <si>
    <t>RUTH MAIRY NUÑEZ ENCARNACION</t>
  </si>
  <si>
    <t>GABRIELA JIMENEZ</t>
  </si>
  <si>
    <t>COORDINADOR (A) DESPACHO</t>
  </si>
  <si>
    <t>TÉCNICO(A) DE ACTIVIDADES DEPO</t>
  </si>
  <si>
    <t>DISEÑADOR GRÁFICO</t>
  </si>
  <si>
    <t>TECNICO DE CONTABILIDAD INTERINO</t>
  </si>
  <si>
    <t>DIRECCION DE GABINETE</t>
  </si>
  <si>
    <t>DEPARTAMENTO DE RELACIONES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</si>
</sst>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#,##0.00_ ;\-#,##0.00\ "/>
    <numFmt numFmtId="166" formatCode="dd/mm/yy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u/>
      <sz val="10"/>
      <name val="Times New Roman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92">
    <xf numFmtId="0" fontId="0" fillId="0" borderId="0" xfId="0"/>
    <xf numFmtId="164" fontId="0" fillId="0" borderId="0" xfId="1" applyFont="1"/>
    <xf numFmtId="0" fontId="0" fillId="0" borderId="1" xfId="0" applyBorder="1"/>
    <xf numFmtId="0" fontId="0" fillId="0" borderId="0" xfId="0" applyAlignment="1">
      <alignment horizontal="center"/>
    </xf>
    <xf numFmtId="4" fontId="0" fillId="0" borderId="0" xfId="0" applyNumberFormat="1"/>
    <xf numFmtId="4" fontId="2" fillId="0" borderId="0" xfId="0" applyNumberFormat="1" applyFont="1" applyAlignment="1">
      <alignment horizontal="center"/>
    </xf>
    <xf numFmtId="4" fontId="0" fillId="0" borderId="0" xfId="1" applyNumberFormat="1" applyFont="1"/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164" fontId="0" fillId="0" borderId="1" xfId="1" applyFont="1" applyBorder="1"/>
    <xf numFmtId="164" fontId="0" fillId="0" borderId="0" xfId="1" applyFont="1" applyFill="1"/>
    <xf numFmtId="0" fontId="0" fillId="0" borderId="1" xfId="0" applyBorder="1" applyAlignment="1">
      <alignment horizontal="center"/>
    </xf>
    <xf numFmtId="2" fontId="0" fillId="0" borderId="0" xfId="0" applyNumberFormat="1"/>
    <xf numFmtId="0" fontId="0" fillId="0" borderId="2" xfId="0" applyBorder="1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2" xfId="0" applyBorder="1"/>
    <xf numFmtId="0" fontId="0" fillId="0" borderId="16" xfId="0" applyBorder="1" applyAlignment="1">
      <alignment horizontal="center"/>
    </xf>
    <xf numFmtId="0" fontId="4" fillId="0" borderId="0" xfId="5" applyFont="1" applyAlignment="1">
      <alignment horizontal="center"/>
    </xf>
    <xf numFmtId="0" fontId="5" fillId="0" borderId="0" xfId="5" applyFont="1"/>
    <xf numFmtId="0" fontId="5" fillId="0" borderId="0" xfId="5" applyFont="1" applyAlignment="1">
      <alignment horizontal="center" vertical="top"/>
    </xf>
    <xf numFmtId="165" fontId="0" fillId="0" borderId="0" xfId="1" applyNumberFormat="1" applyFont="1" applyAlignment="1">
      <alignment horizontal="right"/>
    </xf>
    <xf numFmtId="165" fontId="0" fillId="0" borderId="0" xfId="1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1" fontId="0" fillId="0" borderId="0" xfId="0" applyNumberFormat="1" applyAlignment="1">
      <alignment horizontal="left"/>
    </xf>
    <xf numFmtId="4" fontId="0" fillId="0" borderId="0" xfId="0" applyNumberFormat="1" applyAlignment="1">
      <alignment horizontal="center"/>
    </xf>
    <xf numFmtId="164" fontId="2" fillId="0" borderId="0" xfId="1" applyFont="1" applyFill="1" applyBorder="1"/>
    <xf numFmtId="164" fontId="2" fillId="0" borderId="1" xfId="1" applyFont="1" applyBorder="1"/>
    <xf numFmtId="49" fontId="2" fillId="0" borderId="0" xfId="0" applyNumberFormat="1" applyFont="1" applyAlignment="1">
      <alignment horizontal="center"/>
    </xf>
    <xf numFmtId="43" fontId="0" fillId="0" borderId="1" xfId="2" applyFont="1" applyBorder="1" applyAlignment="1">
      <alignment horizontal="center"/>
    </xf>
    <xf numFmtId="43" fontId="0" fillId="0" borderId="2" xfId="2" applyFont="1" applyBorder="1" applyAlignment="1">
      <alignment horizontal="center"/>
    </xf>
    <xf numFmtId="0" fontId="6" fillId="0" borderId="18" xfId="5" applyFont="1" applyBorder="1"/>
    <xf numFmtId="0" fontId="5" fillId="0" borderId="0" xfId="5" applyFont="1" applyAlignment="1">
      <alignment horizontal="center" vertical="top" wrapText="1"/>
    </xf>
    <xf numFmtId="164" fontId="2" fillId="0" borderId="0" xfId="1" applyFont="1" applyBorder="1" applyAlignment="1">
      <alignment horizontal="center"/>
    </xf>
    <xf numFmtId="43" fontId="0" fillId="0" borderId="1" xfId="2" applyFont="1" applyFill="1" applyBorder="1" applyAlignment="1">
      <alignment horizontal="center"/>
    </xf>
    <xf numFmtId="4" fontId="0" fillId="0" borderId="0" xfId="1" applyNumberFormat="1" applyFont="1" applyAlignment="1">
      <alignment horizontal="center"/>
    </xf>
    <xf numFmtId="0" fontId="6" fillId="0" borderId="0" xfId="5" applyFont="1"/>
    <xf numFmtId="0" fontId="7" fillId="0" borderId="0" xfId="0" applyFont="1"/>
    <xf numFmtId="0" fontId="7" fillId="0" borderId="0" xfId="0" applyFont="1" applyAlignment="1">
      <alignment horizontal="center"/>
    </xf>
    <xf numFmtId="165" fontId="0" fillId="0" borderId="0" xfId="1" applyNumberFormat="1" applyFont="1" applyBorder="1" applyAlignment="1">
      <alignment horizontal="right"/>
    </xf>
    <xf numFmtId="164" fontId="2" fillId="0" borderId="0" xfId="1" applyFont="1" applyAlignment="1">
      <alignment horizontal="center"/>
    </xf>
    <xf numFmtId="0" fontId="0" fillId="0" borderId="1" xfId="0" applyBorder="1" applyAlignment="1">
      <alignment horizontal="left"/>
    </xf>
    <xf numFmtId="0" fontId="7" fillId="0" borderId="0" xfId="0" applyFont="1" applyAlignment="1">
      <alignment horizontal="left"/>
    </xf>
    <xf numFmtId="0" fontId="5" fillId="0" borderId="0" xfId="5" applyFont="1" applyAlignment="1">
      <alignment horizontal="left"/>
    </xf>
    <xf numFmtId="0" fontId="6" fillId="0" borderId="18" xfId="5" applyFont="1" applyBorder="1" applyAlignment="1">
      <alignment horizontal="left"/>
    </xf>
    <xf numFmtId="0" fontId="5" fillId="0" borderId="0" xfId="5" applyFont="1" applyAlignment="1">
      <alignment horizontal="left" vertical="top" wrapText="1"/>
    </xf>
    <xf numFmtId="0" fontId="4" fillId="0" borderId="0" xfId="5" applyFont="1"/>
    <xf numFmtId="0" fontId="5" fillId="0" borderId="0" xfId="5" applyFont="1" applyAlignment="1">
      <alignment vertical="top"/>
    </xf>
    <xf numFmtId="4" fontId="2" fillId="0" borderId="0" xfId="1" applyNumberFormat="1" applyFont="1"/>
    <xf numFmtId="4" fontId="7" fillId="0" borderId="0" xfId="1" applyNumberFormat="1" applyFont="1"/>
    <xf numFmtId="4" fontId="2" fillId="0" borderId="0" xfId="1" applyNumberFormat="1" applyFont="1" applyBorder="1"/>
    <xf numFmtId="2" fontId="2" fillId="0" borderId="0" xfId="0" applyNumberFormat="1" applyFont="1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1" xfId="1" applyFont="1" applyFill="1" applyBorder="1" applyAlignment="1">
      <alignment horizontal="center"/>
    </xf>
    <xf numFmtId="164" fontId="0" fillId="0" borderId="29" xfId="1" applyFont="1" applyBorder="1" applyAlignment="1">
      <alignment horizontal="center"/>
    </xf>
    <xf numFmtId="164" fontId="0" fillId="0" borderId="29" xfId="1" applyFont="1" applyFill="1" applyBorder="1" applyAlignment="1">
      <alignment horizontal="center"/>
    </xf>
    <xf numFmtId="164" fontId="2" fillId="0" borderId="2" xfId="0" applyNumberFormat="1" applyFont="1" applyBorder="1"/>
    <xf numFmtId="4" fontId="0" fillId="0" borderId="2" xfId="1" applyNumberFormat="1" applyFont="1" applyFill="1" applyBorder="1"/>
    <xf numFmtId="4" fontId="0" fillId="0" borderId="1" xfId="1" applyNumberFormat="1" applyFont="1" applyFill="1" applyBorder="1"/>
    <xf numFmtId="164" fontId="0" fillId="0" borderId="0" xfId="1" applyFont="1" applyFill="1" applyAlignment="1">
      <alignment horizontal="right"/>
    </xf>
    <xf numFmtId="164" fontId="0" fillId="0" borderId="0" xfId="1" applyFont="1" applyFill="1" applyAlignment="1">
      <alignment horizontal="center"/>
    </xf>
    <xf numFmtId="165" fontId="0" fillId="0" borderId="0" xfId="1" applyNumberFormat="1" applyFont="1" applyFill="1" applyBorder="1" applyAlignment="1">
      <alignment horizontal="right"/>
    </xf>
    <xf numFmtId="165" fontId="1" fillId="0" borderId="0" xfId="1" applyNumberFormat="1" applyFont="1" applyBorder="1" applyAlignment="1">
      <alignment horizontal="right"/>
    </xf>
    <xf numFmtId="165" fontId="1" fillId="0" borderId="0" xfId="1" applyNumberFormat="1" applyFont="1" applyAlignment="1">
      <alignment horizontal="right"/>
    </xf>
    <xf numFmtId="166" fontId="2" fillId="0" borderId="0" xfId="0" applyNumberFormat="1" applyFont="1" applyAlignment="1">
      <alignment horizontal="center"/>
    </xf>
    <xf numFmtId="166" fontId="0" fillId="0" borderId="0" xfId="0" applyNumberFormat="1" applyAlignment="1">
      <alignment horizontal="center"/>
    </xf>
    <xf numFmtId="166" fontId="7" fillId="0" borderId="0" xfId="0" applyNumberFormat="1" applyFont="1" applyAlignment="1">
      <alignment horizontal="center"/>
    </xf>
    <xf numFmtId="0" fontId="9" fillId="2" borderId="8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4" fontId="9" fillId="2" borderId="3" xfId="0" applyNumberFormat="1" applyFont="1" applyFill="1" applyBorder="1" applyAlignment="1">
      <alignment horizontal="center" vertical="center" wrapText="1"/>
    </xf>
    <xf numFmtId="4" fontId="9" fillId="2" borderId="3" xfId="0" applyNumberFormat="1" applyFont="1" applyFill="1" applyBorder="1" applyAlignment="1">
      <alignment horizontal="center" vertical="center"/>
    </xf>
    <xf numFmtId="4" fontId="9" fillId="2" borderId="18" xfId="1" applyNumberFormat="1" applyFont="1" applyFill="1" applyBorder="1" applyAlignment="1">
      <alignment horizontal="center" vertical="center"/>
    </xf>
    <xf numFmtId="4" fontId="9" fillId="2" borderId="27" xfId="1" applyNumberFormat="1" applyFont="1" applyFill="1" applyBorder="1" applyAlignment="1">
      <alignment horizontal="center" vertical="center"/>
    </xf>
    <xf numFmtId="4" fontId="9" fillId="2" borderId="5" xfId="0" applyNumberFormat="1" applyFont="1" applyFill="1" applyBorder="1" applyAlignment="1">
      <alignment horizontal="center" vertical="center"/>
    </xf>
    <xf numFmtId="4" fontId="9" fillId="2" borderId="18" xfId="1" applyNumberFormat="1" applyFont="1" applyFill="1" applyBorder="1" applyAlignment="1">
      <alignment horizontal="center" vertical="center" wrapText="1"/>
    </xf>
    <xf numFmtId="2" fontId="9" fillId="2" borderId="9" xfId="0" applyNumberFormat="1" applyFont="1" applyFill="1" applyBorder="1" applyAlignment="1">
      <alignment horizontal="center" vertical="center"/>
    </xf>
    <xf numFmtId="4" fontId="9" fillId="2" borderId="4" xfId="0" applyNumberFormat="1" applyFont="1" applyFill="1" applyBorder="1" applyAlignment="1">
      <alignment horizontal="center" vertical="center"/>
    </xf>
    <xf numFmtId="164" fontId="9" fillId="2" borderId="17" xfId="1" applyFont="1" applyFill="1" applyBorder="1" applyAlignment="1">
      <alignment horizontal="center"/>
    </xf>
    <xf numFmtId="164" fontId="9" fillId="2" borderId="18" xfId="1" applyFont="1" applyFill="1" applyBorder="1" applyAlignment="1">
      <alignment horizontal="center"/>
    </xf>
    <xf numFmtId="164" fontId="9" fillId="2" borderId="2" xfId="1" applyFont="1" applyFill="1" applyBorder="1" applyAlignment="1">
      <alignment horizontal="center"/>
    </xf>
    <xf numFmtId="164" fontId="9" fillId="2" borderId="5" xfId="1" applyFont="1" applyFill="1" applyBorder="1" applyAlignment="1">
      <alignment horizontal="center" vertical="center"/>
    </xf>
    <xf numFmtId="164" fontId="9" fillId="2" borderId="5" xfId="1" applyFont="1" applyFill="1" applyBorder="1" applyAlignment="1">
      <alignment horizontal="center" vertical="center" wrapText="1"/>
    </xf>
    <xf numFmtId="164" fontId="9" fillId="2" borderId="18" xfId="1" applyFont="1" applyFill="1" applyBorder="1" applyAlignment="1">
      <alignment horizontal="center" wrapText="1"/>
    </xf>
    <xf numFmtId="164" fontId="0" fillId="0" borderId="0" xfId="0" applyNumberFormat="1"/>
    <xf numFmtId="164" fontId="0" fillId="0" borderId="1" xfId="1" applyFont="1" applyFill="1" applyBorder="1"/>
    <xf numFmtId="164" fontId="0" fillId="0" borderId="2" xfId="1" applyFont="1" applyFill="1" applyBorder="1"/>
    <xf numFmtId="166" fontId="0" fillId="0" borderId="1" xfId="0" applyNumberFormat="1" applyBorder="1" applyAlignment="1">
      <alignment horizontal="center"/>
    </xf>
    <xf numFmtId="4" fontId="2" fillId="0" borderId="0" xfId="1" applyNumberFormat="1" applyFont="1" applyAlignment="1">
      <alignment horizontal="center"/>
    </xf>
    <xf numFmtId="4" fontId="9" fillId="2" borderId="5" xfId="1" applyNumberFormat="1" applyFont="1" applyFill="1" applyBorder="1" applyAlignment="1">
      <alignment horizontal="center" vertical="center" wrapText="1"/>
    </xf>
    <xf numFmtId="4" fontId="9" fillId="2" borderId="7" xfId="1" applyNumberFormat="1" applyFont="1" applyFill="1" applyBorder="1" applyAlignment="1">
      <alignment horizontal="center" vertical="center"/>
    </xf>
    <xf numFmtId="4" fontId="9" fillId="2" borderId="5" xfId="1" applyNumberFormat="1" applyFont="1" applyFill="1" applyBorder="1" applyAlignment="1">
      <alignment horizontal="center" vertical="center"/>
    </xf>
    <xf numFmtId="4" fontId="2" fillId="0" borderId="0" xfId="1" applyNumberFormat="1" applyFont="1" applyBorder="1" applyAlignment="1">
      <alignment horizontal="right"/>
    </xf>
    <xf numFmtId="4" fontId="0" fillId="0" borderId="0" xfId="1" applyNumberFormat="1" applyFont="1" applyAlignment="1">
      <alignment horizontal="right"/>
    </xf>
    <xf numFmtId="2" fontId="9" fillId="2" borderId="9" xfId="0" applyNumberFormat="1" applyFont="1" applyFill="1" applyBorder="1" applyAlignment="1">
      <alignment horizontal="center" vertical="center" wrapText="1"/>
    </xf>
    <xf numFmtId="164" fontId="9" fillId="2" borderId="26" xfId="1" applyFont="1" applyFill="1" applyBorder="1" applyAlignment="1">
      <alignment horizontal="center" vertical="center" wrapText="1"/>
    </xf>
    <xf numFmtId="166" fontId="2" fillId="0" borderId="30" xfId="0" applyNumberFormat="1" applyFont="1" applyBorder="1" applyAlignment="1">
      <alignment horizontal="center"/>
    </xf>
    <xf numFmtId="43" fontId="0" fillId="0" borderId="2" xfId="2" applyFont="1" applyFill="1" applyBorder="1" applyAlignment="1">
      <alignment horizontal="center"/>
    </xf>
    <xf numFmtId="164" fontId="2" fillId="0" borderId="0" xfId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0" fontId="0" fillId="0" borderId="20" xfId="0" applyBorder="1"/>
    <xf numFmtId="166" fontId="0" fillId="0" borderId="2" xfId="0" applyNumberFormat="1" applyBorder="1"/>
    <xf numFmtId="0" fontId="2" fillId="0" borderId="2" xfId="0" applyFont="1" applyBorder="1" applyAlignment="1">
      <alignment horizontal="left"/>
    </xf>
    <xf numFmtId="164" fontId="2" fillId="0" borderId="2" xfId="1" applyFont="1" applyFill="1" applyBorder="1"/>
    <xf numFmtId="43" fontId="0" fillId="0" borderId="0" xfId="0" applyNumberFormat="1"/>
    <xf numFmtId="164" fontId="0" fillId="0" borderId="0" xfId="1" applyFont="1" applyAlignment="1">
      <alignment horizontal="right"/>
    </xf>
    <xf numFmtId="164" fontId="0" fillId="0" borderId="0" xfId="1" applyFont="1" applyAlignment="1">
      <alignment horizont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164" fontId="0" fillId="0" borderId="1" xfId="1" applyFont="1" applyBorder="1" applyAlignment="1">
      <alignment vertical="center"/>
    </xf>
    <xf numFmtId="164" fontId="0" fillId="0" borderId="1" xfId="1" applyFont="1" applyFill="1" applyBorder="1" applyAlignment="1">
      <alignment vertical="center"/>
    </xf>
    <xf numFmtId="164" fontId="0" fillId="0" borderId="2" xfId="1" applyFont="1" applyBorder="1" applyAlignment="1">
      <alignment vertical="center"/>
    </xf>
    <xf numFmtId="0" fontId="0" fillId="0" borderId="0" xfId="0" applyAlignment="1">
      <alignment vertical="center"/>
    </xf>
    <xf numFmtId="4" fontId="9" fillId="2" borderId="33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2" fontId="0" fillId="0" borderId="0" xfId="0" applyNumberFormat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166" fontId="0" fillId="0" borderId="0" xfId="0" applyNumberFormat="1"/>
    <xf numFmtId="166" fontId="0" fillId="0" borderId="0" xfId="0" applyNumberFormat="1" applyAlignment="1">
      <alignment horizontal="left"/>
    </xf>
    <xf numFmtId="43" fontId="0" fillId="3" borderId="1" xfId="2" applyFont="1" applyFill="1" applyBorder="1" applyAlignment="1">
      <alignment horizontal="center"/>
    </xf>
    <xf numFmtId="0" fontId="0" fillId="3" borderId="0" xfId="0" applyFill="1"/>
    <xf numFmtId="43" fontId="0" fillId="0" borderId="0" xfId="0" applyNumberFormat="1" applyAlignment="1">
      <alignment horizontal="center"/>
    </xf>
    <xf numFmtId="165" fontId="0" fillId="0" borderId="0" xfId="1" applyNumberFormat="1" applyFont="1" applyFill="1" applyAlignment="1">
      <alignment horizontal="right"/>
    </xf>
    <xf numFmtId="43" fontId="0" fillId="0" borderId="0" xfId="2" applyFont="1" applyBorder="1" applyAlignment="1">
      <alignment horizontal="center"/>
    </xf>
    <xf numFmtId="164" fontId="0" fillId="0" borderId="2" xfId="1" applyFont="1" applyBorder="1"/>
    <xf numFmtId="164" fontId="2" fillId="0" borderId="2" xfId="1" applyFont="1" applyBorder="1" applyAlignment="1">
      <alignment horizontal="right"/>
    </xf>
    <xf numFmtId="164" fontId="2" fillId="0" borderId="0" xfId="1" applyFont="1" applyBorder="1" applyAlignment="1">
      <alignment horizontal="right"/>
    </xf>
    <xf numFmtId="164" fontId="0" fillId="0" borderId="2" xfId="1" applyFont="1" applyFill="1" applyBorder="1" applyAlignment="1">
      <alignment horizontal="center" vertical="center"/>
    </xf>
    <xf numFmtId="4" fontId="2" fillId="0" borderId="0" xfId="1" applyNumberFormat="1" applyFont="1" applyBorder="1" applyAlignment="1">
      <alignment horizontal="center" vertical="center"/>
    </xf>
    <xf numFmtId="4" fontId="0" fillId="0" borderId="0" xfId="1" applyNumberFormat="1" applyFont="1" applyAlignment="1">
      <alignment horizontal="center" vertical="center"/>
    </xf>
    <xf numFmtId="164" fontId="0" fillId="0" borderId="2" xfId="1" applyFont="1" applyFill="1" applyBorder="1" applyAlignment="1">
      <alignment horizontal="center"/>
    </xf>
    <xf numFmtId="164" fontId="0" fillId="0" borderId="0" xfId="1" applyFont="1" applyFill="1" applyAlignment="1">
      <alignment horizontal="center" vertical="center"/>
    </xf>
    <xf numFmtId="4" fontId="0" fillId="0" borderId="0" xfId="1" applyNumberFormat="1" applyFont="1" applyFill="1" applyAlignment="1">
      <alignment horizontal="center" vertical="center"/>
    </xf>
    <xf numFmtId="4" fontId="2" fillId="0" borderId="0" xfId="1" applyNumberFormat="1" applyFont="1" applyFill="1" applyAlignment="1">
      <alignment horizontal="center" vertical="center"/>
    </xf>
    <xf numFmtId="4" fontId="10" fillId="0" borderId="0" xfId="1" applyNumberFormat="1" applyFont="1" applyFill="1" applyAlignment="1">
      <alignment horizontal="center" vertical="center"/>
    </xf>
    <xf numFmtId="4" fontId="0" fillId="0" borderId="0" xfId="1" applyNumberFormat="1" applyFont="1" applyFill="1" applyAlignment="1">
      <alignment horizontal="center"/>
    </xf>
    <xf numFmtId="4" fontId="0" fillId="0" borderId="0" xfId="1" applyNumberFormat="1" applyFont="1" applyFill="1"/>
    <xf numFmtId="164" fontId="0" fillId="0" borderId="0" xfId="1" applyFont="1" applyFill="1" applyAlignment="1">
      <alignment vertical="center"/>
    </xf>
    <xf numFmtId="164" fontId="2" fillId="0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65" fontId="2" fillId="0" borderId="0" xfId="1" applyNumberFormat="1" applyFont="1" applyFill="1" applyAlignment="1">
      <alignment horizontal="right"/>
    </xf>
    <xf numFmtId="164" fontId="2" fillId="0" borderId="0" xfId="1" applyFont="1" applyFill="1"/>
    <xf numFmtId="164" fontId="0" fillId="0" borderId="0" xfId="1" applyFont="1" applyFill="1" applyAlignment="1">
      <alignment horizontal="left"/>
    </xf>
    <xf numFmtId="164" fontId="2" fillId="0" borderId="0" xfId="1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/>
    <xf numFmtId="43" fontId="2" fillId="0" borderId="0" xfId="0" applyNumberFormat="1" applyFont="1"/>
    <xf numFmtId="164" fontId="0" fillId="0" borderId="0" xfId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2" borderId="19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horizontal="center"/>
    </xf>
    <xf numFmtId="0" fontId="9" fillId="2" borderId="12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/>
    </xf>
    <xf numFmtId="0" fontId="9" fillId="2" borderId="35" xfId="0" applyFont="1" applyFill="1" applyBorder="1" applyAlignment="1">
      <alignment horizontal="center"/>
    </xf>
    <xf numFmtId="165" fontId="8" fillId="0" borderId="0" xfId="1" applyNumberFormat="1" applyFont="1" applyAlignment="1">
      <alignment horizontal="center"/>
    </xf>
    <xf numFmtId="0" fontId="9" fillId="2" borderId="13" xfId="0" applyFont="1" applyFill="1" applyBorder="1" applyAlignment="1">
      <alignment horizontal="center" vertical="center"/>
    </xf>
    <xf numFmtId="165" fontId="9" fillId="2" borderId="9" xfId="1" applyNumberFormat="1" applyFont="1" applyFill="1" applyBorder="1" applyAlignment="1">
      <alignment horizontal="center"/>
    </xf>
    <xf numFmtId="165" fontId="9" fillId="2" borderId="3" xfId="1" applyNumberFormat="1" applyFont="1" applyFill="1" applyBorder="1" applyAlignment="1">
      <alignment horizontal="center"/>
    </xf>
    <xf numFmtId="4" fontId="9" fillId="2" borderId="4" xfId="0" applyNumberFormat="1" applyFont="1" applyFill="1" applyBorder="1" applyAlignment="1">
      <alignment horizontal="center"/>
    </xf>
    <xf numFmtId="166" fontId="9" fillId="2" borderId="31" xfId="0" applyNumberFormat="1" applyFont="1" applyFill="1" applyBorder="1" applyAlignment="1">
      <alignment horizontal="center" vertical="center" wrapText="1"/>
    </xf>
    <xf numFmtId="166" fontId="9" fillId="2" borderId="32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166" fontId="9" fillId="2" borderId="19" xfId="0" applyNumberFormat="1" applyFont="1" applyFill="1" applyBorder="1" applyAlignment="1">
      <alignment horizontal="center" vertical="center" wrapText="1"/>
    </xf>
    <xf numFmtId="166" fontId="9" fillId="2" borderId="26" xfId="0" applyNumberFormat="1" applyFont="1" applyFill="1" applyBorder="1" applyAlignment="1">
      <alignment horizontal="center" vertical="center" wrapText="1"/>
    </xf>
    <xf numFmtId="1" fontId="9" fillId="2" borderId="19" xfId="0" applyNumberFormat="1" applyFont="1" applyFill="1" applyBorder="1" applyAlignment="1">
      <alignment horizontal="center" vertical="center"/>
    </xf>
    <xf numFmtId="1" fontId="9" fillId="2" borderId="26" xfId="0" applyNumberFormat="1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4" fontId="9" fillId="2" borderId="21" xfId="0" applyNumberFormat="1" applyFont="1" applyFill="1" applyBorder="1" applyAlignment="1">
      <alignment horizontal="center" vertical="center"/>
    </xf>
    <xf numFmtId="4" fontId="9" fillId="2" borderId="23" xfId="0" applyNumberFormat="1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</cellXfs>
  <cellStyles count="8">
    <cellStyle name="Millares" xfId="1" builtinId="3"/>
    <cellStyle name="Millares 2" xfId="2" xr:uid="{00000000-0005-0000-0000-000001000000}"/>
    <cellStyle name="Millares 2 2" xfId="6" xr:uid="{5692DA20-42C5-4097-AD82-D37FFDE9E77C}"/>
    <cellStyle name="Millares 3" xfId="3" xr:uid="{14DC52B4-D8DD-4271-BA48-3BF3D42F1124}"/>
    <cellStyle name="Millares 3 2" xfId="7" xr:uid="{16CEEB1B-5C81-40F7-8AB1-8F8B4DB3A673}"/>
    <cellStyle name="Millares 4" xfId="4" xr:uid="{0C841180-5E4A-458D-804B-BF7977139B55}"/>
    <cellStyle name="Normal" xfId="0" builtinId="0"/>
    <cellStyle name="Normal 2" xfId="5" xr:uid="{4B97B7F0-DCF0-4A8B-BC12-4ED3951A148D}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247650</xdr:colOff>
      <xdr:row>499</xdr:row>
      <xdr:rowOff>171450</xdr:rowOff>
    </xdr:from>
    <xdr:to>
      <xdr:col>3</xdr:col>
      <xdr:colOff>2119602</xdr:colOff>
      <xdr:row>509</xdr:row>
      <xdr:rowOff>63041</xdr:rowOff>
    </xdr:to>
    <xdr:pic>
      <xdr:nvPicPr>
        <xdr:cNvPr id="2" name="Imagen 5">
          <a:extLst>
            <a:ext uri="{FF2B5EF4-FFF2-40B4-BE49-F238E27FC236}">
              <a16:creationId xmlns:a16="http://schemas.microsoft.com/office/drawing/2014/main" id="{4F8F54B5-A6FA-4029-B8E2-332095875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600" y="123577350"/>
          <a:ext cx="1871952" cy="1861665"/>
        </a:xfrm>
        <a:prstGeom prst="rect">
          <a:avLst/>
        </a:prstGeom>
      </xdr:spPr>
    </xdr:pic>
    <xdr:clientData/>
  </xdr:twoCellAnchor>
  <xdr:oneCellAnchor>
    <xdr:from>
      <xdr:col>0</xdr:col>
      <xdr:colOff>104775</xdr:colOff>
      <xdr:row>0</xdr:row>
      <xdr:rowOff>0</xdr:rowOff>
    </xdr:from>
    <xdr:ext cx="2638426" cy="1266826"/>
    <xdr:pic>
      <xdr:nvPicPr>
        <xdr:cNvPr id="3" name="Picture 6" descr="A close up of a logo&#10;&#10;Description automatically generated">
          <a:extLst>
            <a:ext uri="{FF2B5EF4-FFF2-40B4-BE49-F238E27FC236}">
              <a16:creationId xmlns:a16="http://schemas.microsoft.com/office/drawing/2014/main" id="{22859AAC-B2BB-4154-8A63-31DB6ECA4D1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0"/>
          <a:ext cx="2638426" cy="126682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108540</xdr:colOff>
      <xdr:row>351</xdr:row>
      <xdr:rowOff>80543</xdr:rowOff>
    </xdr:from>
    <xdr:to>
      <xdr:col>3</xdr:col>
      <xdr:colOff>2015657</xdr:colOff>
      <xdr:row>360</xdr:row>
      <xdr:rowOff>183271</xdr:rowOff>
    </xdr:to>
    <xdr:pic>
      <xdr:nvPicPr>
        <xdr:cNvPr id="2" name="Imagen 5">
          <a:extLst>
            <a:ext uri="{FF2B5EF4-FFF2-40B4-BE49-F238E27FC236}">
              <a16:creationId xmlns:a16="http://schemas.microsoft.com/office/drawing/2014/main" id="{D513C141-8EFA-426E-812D-35DAE9AD2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8765" y="87843893"/>
          <a:ext cx="1907117" cy="1883903"/>
        </a:xfrm>
        <a:prstGeom prst="rect">
          <a:avLst/>
        </a:prstGeom>
      </xdr:spPr>
    </xdr:pic>
    <xdr:clientData/>
  </xdr:twoCellAnchor>
  <xdr:oneCellAnchor>
    <xdr:from>
      <xdr:col>0</xdr:col>
      <xdr:colOff>58971</xdr:colOff>
      <xdr:row>0</xdr:row>
      <xdr:rowOff>57150</xdr:rowOff>
    </xdr:from>
    <xdr:ext cx="2524125" cy="1171575"/>
    <xdr:pic>
      <xdr:nvPicPr>
        <xdr:cNvPr id="3" name="Picture 6" descr="A close up of a logo&#10;&#10;Description automatically generated">
          <a:extLst>
            <a:ext uri="{FF2B5EF4-FFF2-40B4-BE49-F238E27FC236}">
              <a16:creationId xmlns:a16="http://schemas.microsoft.com/office/drawing/2014/main" id="{E332367D-262F-4587-A3CA-FB41BCFA28D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71" y="57150"/>
          <a:ext cx="2524125" cy="117157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2066926</xdr:colOff>
      <xdr:row>6</xdr:row>
      <xdr:rowOff>95250</xdr:rowOff>
    </xdr:to>
    <xdr:pic>
      <xdr:nvPicPr>
        <xdr:cNvPr id="2" name="Picture 6" descr="A close up of a logo&#10;&#10;Description automatically generated">
          <a:extLst>
            <a:ext uri="{FF2B5EF4-FFF2-40B4-BE49-F238E27FC236}">
              <a16:creationId xmlns:a16="http://schemas.microsoft.com/office/drawing/2014/main" id="{33C26C5E-C37D-40B5-B8AB-EEF67F89AE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0"/>
          <a:ext cx="2333626" cy="1428750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</xdr:colOff>
      <xdr:row>18</xdr:row>
      <xdr:rowOff>28575</xdr:rowOff>
    </xdr:from>
    <xdr:to>
      <xdr:col>3</xdr:col>
      <xdr:colOff>1923971</xdr:colOff>
      <xdr:row>27</xdr:row>
      <xdr:rowOff>46344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B024E1F-250A-435F-AE9A-B32C88FB3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7886700"/>
          <a:ext cx="1876346" cy="186561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47625</xdr:rowOff>
    </xdr:from>
    <xdr:to>
      <xdr:col>1</xdr:col>
      <xdr:colOff>2064544</xdr:colOff>
      <xdr:row>5</xdr:row>
      <xdr:rowOff>47624</xdr:rowOff>
    </xdr:to>
    <xdr:pic>
      <xdr:nvPicPr>
        <xdr:cNvPr id="2" name="Picture 6" descr="A close up of a logo&#10;&#10;Description automatically generated">
          <a:extLst>
            <a:ext uri="{FF2B5EF4-FFF2-40B4-BE49-F238E27FC236}">
              <a16:creationId xmlns:a16="http://schemas.microsoft.com/office/drawing/2014/main" id="{5BEE1745-9048-4500-B341-27EE0470150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47625"/>
          <a:ext cx="2302668" cy="1142999"/>
        </a:xfrm>
        <a:prstGeom prst="rect">
          <a:avLst/>
        </a:prstGeom>
      </xdr:spPr>
    </xdr:pic>
    <xdr:clientData/>
  </xdr:twoCellAnchor>
  <xdr:twoCellAnchor editAs="oneCell">
    <xdr:from>
      <xdr:col>3</xdr:col>
      <xdr:colOff>97631</xdr:colOff>
      <xdr:row>26</xdr:row>
      <xdr:rowOff>100013</xdr:rowOff>
    </xdr:from>
    <xdr:to>
      <xdr:col>3</xdr:col>
      <xdr:colOff>1988907</xdr:colOff>
      <xdr:row>36</xdr:row>
      <xdr:rowOff>48725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7171BA6-D855-4C86-A2BC-7AA4977B4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9331" y="4348163"/>
          <a:ext cx="1887194" cy="18632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47625</xdr:rowOff>
    </xdr:from>
    <xdr:to>
      <xdr:col>2</xdr:col>
      <xdr:colOff>235744</xdr:colOff>
      <xdr:row>5</xdr:row>
      <xdr:rowOff>47624</xdr:rowOff>
    </xdr:to>
    <xdr:pic>
      <xdr:nvPicPr>
        <xdr:cNvPr id="2" name="Picture 6" descr="A close up of a logo&#10;&#10;Description automatically generated">
          <a:extLst>
            <a:ext uri="{FF2B5EF4-FFF2-40B4-BE49-F238E27FC236}">
              <a16:creationId xmlns:a16="http://schemas.microsoft.com/office/drawing/2014/main" id="{D85029EB-FFB9-4CFD-943C-2F87AEE944B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47625"/>
          <a:ext cx="2302668" cy="1142999"/>
        </a:xfrm>
        <a:prstGeom prst="rect">
          <a:avLst/>
        </a:prstGeom>
      </xdr:spPr>
    </xdr:pic>
    <xdr:clientData/>
  </xdr:twoCellAnchor>
  <xdr:twoCellAnchor editAs="oneCell">
    <xdr:from>
      <xdr:col>3</xdr:col>
      <xdr:colOff>135731</xdr:colOff>
      <xdr:row>11</xdr:row>
      <xdr:rowOff>33338</xdr:rowOff>
    </xdr:from>
    <xdr:to>
      <xdr:col>3</xdr:col>
      <xdr:colOff>2022925</xdr:colOff>
      <xdr:row>20</xdr:row>
      <xdr:rowOff>172550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EBD7EEC-8474-438B-947C-1B0AC430C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1056" y="2566988"/>
          <a:ext cx="1887194" cy="186323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0</xdr:row>
      <xdr:rowOff>57151</xdr:rowOff>
    </xdr:from>
    <xdr:to>
      <xdr:col>1</xdr:col>
      <xdr:colOff>2228851</xdr:colOff>
      <xdr:row>5</xdr:row>
      <xdr:rowOff>123825</xdr:rowOff>
    </xdr:to>
    <xdr:pic>
      <xdr:nvPicPr>
        <xdr:cNvPr id="2" name="Picture 6" descr="A close up of a logo&#10;&#10;Description automatically generated">
          <a:extLst>
            <a:ext uri="{FF2B5EF4-FFF2-40B4-BE49-F238E27FC236}">
              <a16:creationId xmlns:a16="http://schemas.microsoft.com/office/drawing/2014/main" id="{D56DBFD7-07A9-4E4B-B69F-A94EDADA47F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57151"/>
          <a:ext cx="2476500" cy="1209674"/>
        </a:xfrm>
        <a:prstGeom prst="rect">
          <a:avLst/>
        </a:prstGeom>
      </xdr:spPr>
    </xdr:pic>
    <xdr:clientData/>
  </xdr:twoCellAnchor>
  <xdr:twoCellAnchor editAs="oneCell">
    <xdr:from>
      <xdr:col>3</xdr:col>
      <xdr:colOff>177335</xdr:colOff>
      <xdr:row>148</xdr:row>
      <xdr:rowOff>33060</xdr:rowOff>
    </xdr:from>
    <xdr:to>
      <xdr:col>3</xdr:col>
      <xdr:colOff>1885951</xdr:colOff>
      <xdr:row>156</xdr:row>
      <xdr:rowOff>314583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42C7558-D099-4157-880D-C5A7D2B00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0785" y="27141210"/>
          <a:ext cx="1708616" cy="181504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DirecciondeRecursosHumanos/Documentos%20compartidos/RRHH/Recursos_Humanos/Nomina%20MEM/OAI/2026/Julio/Vaciado%20OAI%20Julio%202026.xlsx" TargetMode="External"/><Relationship Id="rId2" Type="http://schemas.openxmlformats.org/officeDocument/2006/relationships/externalLinkPath" Target="https://memgobdo.sharepoint.com/sites/DirecciondeRecursosHumanos/Documentos%20compartidos/RRHH/Recursos_Humanos/Nomina%20MEM/OAI/2026/Julio/Vaciado%20OAI%20Julio%202026.xlsx" TargetMode="External"/><Relationship Id="rId1" Type="http://schemas.openxmlformats.org/officeDocument/2006/relationships/externalLinkPath" Target="/sites/DirecciondeRecursosHumanos/Documentos%20compartidos/RRHH/Recursos_Humanos/Nomina%20MEM/OAI/2026/Julio/Vaciado%20OAI%20Jul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Hoja2"/>
      <sheetName val="Hoja4"/>
      <sheetName val="Hoja1"/>
      <sheetName val="Hoja3"/>
    </sheetNames>
    <sheetDataSet>
      <sheetData sheetId="0"/>
      <sheetData sheetId="1">
        <row r="2">
          <cell r="B2" t="str">
            <v>ABIGAIL ACEVEDO BATISTA</v>
          </cell>
          <cell r="C2" t="str">
            <v>MENSAJERA INTERNA</v>
          </cell>
          <cell r="D2" t="str">
            <v>DIVISION DE CORRESPONDENCIA Y ARCHIVO- M</v>
          </cell>
          <cell r="E2">
            <v>20000</v>
          </cell>
        </row>
        <row r="3">
          <cell r="B3" t="str">
            <v>ADELSO BELEN VASQUEZ</v>
          </cell>
          <cell r="C3" t="str">
            <v>OBRERO (A)</v>
          </cell>
          <cell r="D3" t="str">
            <v>VICEMINISTERIO DE MINAS</v>
          </cell>
          <cell r="E3">
            <v>20000</v>
          </cell>
        </row>
        <row r="4">
          <cell r="B4" t="str">
            <v>ADRIAN RAFAEL VALDEZ RIVERA</v>
          </cell>
          <cell r="C4" t="str">
            <v>AUXILIAR ADMINISTRATIVO (A)</v>
          </cell>
          <cell r="D4" t="str">
            <v>DIVISION DE ACTIVO FIJO- MEM</v>
          </cell>
          <cell r="E4">
            <v>42000</v>
          </cell>
        </row>
        <row r="5">
          <cell r="B5" t="str">
            <v>ADRIEL JONATHAN COATS MARTE</v>
          </cell>
          <cell r="C5" t="str">
            <v>TECNICO</v>
          </cell>
          <cell r="D5" t="str">
            <v>DEPARTAMENTO DE OPERACIONES TIC- MEM</v>
          </cell>
          <cell r="E5">
            <v>75000</v>
          </cell>
        </row>
        <row r="6">
          <cell r="B6" t="str">
            <v>AGAPITO GONZALEZ REYES</v>
          </cell>
          <cell r="C6" t="str">
            <v>OBRERO (A)</v>
          </cell>
          <cell r="D6" t="str">
            <v>VICEMINISTERIO DE MINAS</v>
          </cell>
          <cell r="E6">
            <v>30000</v>
          </cell>
        </row>
        <row r="7">
          <cell r="B7" t="str">
            <v>AGUSTIN BIDO BIDO</v>
          </cell>
          <cell r="C7" t="str">
            <v>CHOFER</v>
          </cell>
          <cell r="D7" t="str">
            <v>DIVISION DE TRANSPORTACION- MEM</v>
          </cell>
          <cell r="E7">
            <v>30000</v>
          </cell>
        </row>
        <row r="8">
          <cell r="B8" t="str">
            <v>AGUSTIN MARTIN HEREDIA GONZALEZ</v>
          </cell>
          <cell r="C8" t="str">
            <v>AUXILIAR ALMACEN Y SUMINISTRO</v>
          </cell>
          <cell r="D8" t="str">
            <v>DIVISION DE ALMACEN Y SUMINISTRO- MEM</v>
          </cell>
          <cell r="E8">
            <v>42000</v>
          </cell>
        </row>
        <row r="9">
          <cell r="B9" t="str">
            <v>AGUSTIN SUAREZ SUAREZ</v>
          </cell>
          <cell r="C9" t="str">
            <v>CAMARERO DEL DESPACHO</v>
          </cell>
          <cell r="D9" t="str">
            <v>MINISTERIO DE ENERGIA Y MINAS</v>
          </cell>
          <cell r="E9">
            <v>31500</v>
          </cell>
        </row>
        <row r="10">
          <cell r="B10" t="str">
            <v>AGUSTINA ISABEL RIVAS CARO</v>
          </cell>
          <cell r="C10" t="str">
            <v>AUXILIAR ADMINISTRATIVO (A)</v>
          </cell>
          <cell r="D10" t="str">
            <v>VICEMINISTERIO DE MINAS</v>
          </cell>
          <cell r="E10">
            <v>42000</v>
          </cell>
        </row>
        <row r="11">
          <cell r="B11" t="str">
            <v>ALBA NELY OGANDO MONTERO</v>
          </cell>
          <cell r="C11" t="str">
            <v>CONSERJE</v>
          </cell>
          <cell r="D11" t="str">
            <v>DIVISION DE MAYORDOMIA- MEM</v>
          </cell>
          <cell r="E11">
            <v>30000</v>
          </cell>
        </row>
        <row r="12">
          <cell r="B12" t="str">
            <v>ALBERT GOMEZ JIMENEZ</v>
          </cell>
          <cell r="C12" t="str">
            <v>AUXILIAR ADMINISTRATIVO (A)</v>
          </cell>
          <cell r="D12" t="str">
            <v>DIVISION DE CORRESPONDENCIA Y ARCHIVO- M</v>
          </cell>
          <cell r="E12">
            <v>42000</v>
          </cell>
        </row>
        <row r="13">
          <cell r="B13" t="str">
            <v>ALBERTO VASQUEZ ALMONTE</v>
          </cell>
          <cell r="C13" t="str">
            <v>CHOFER I</v>
          </cell>
          <cell r="D13" t="str">
            <v>DIVISION DE TRANSPORTACION- MEM</v>
          </cell>
          <cell r="E13">
            <v>25000</v>
          </cell>
        </row>
        <row r="14">
          <cell r="B14" t="str">
            <v>ALEJANDRO ALBERTO MAÑON MARTINEZ</v>
          </cell>
          <cell r="C14" t="str">
            <v>AYUDANTE MANTENIMIENTO</v>
          </cell>
          <cell r="D14" t="str">
            <v>DEPARTAMENTO DE MANTENIMIENTO- MEM</v>
          </cell>
          <cell r="E14">
            <v>30000</v>
          </cell>
        </row>
        <row r="15">
          <cell r="B15" t="str">
            <v>ALEJANDRO MARTINEZ PACHECO</v>
          </cell>
          <cell r="C15" t="str">
            <v>AYUDANTE DE MANTENIMIENTO</v>
          </cell>
          <cell r="D15" t="str">
            <v>DEPARTAMENTO DE MANTENIMIENTO- MEM</v>
          </cell>
          <cell r="E15">
            <v>30000</v>
          </cell>
        </row>
        <row r="16">
          <cell r="B16" t="str">
            <v>ALEJANDRO PERALTA MELO</v>
          </cell>
          <cell r="C16" t="str">
            <v>ASESOR(A) LEGAL</v>
          </cell>
          <cell r="D16" t="str">
            <v>MINISTERIO DE ENERGIA Y MINAS</v>
          </cell>
          <cell r="E16">
            <v>150000</v>
          </cell>
        </row>
        <row r="17">
          <cell r="B17" t="str">
            <v>ALEX JOEL FELIZ MONTILLA</v>
          </cell>
          <cell r="C17" t="str">
            <v>AUXILIAR DE GESTOR SOCIAL</v>
          </cell>
          <cell r="D17" t="str">
            <v>DIRECCION DE GESTION SOCIAL Y COMUNITARI</v>
          </cell>
          <cell r="E17">
            <v>42000</v>
          </cell>
        </row>
        <row r="18">
          <cell r="B18" t="str">
            <v>ALEXANDRA ROSA BAEZ</v>
          </cell>
          <cell r="C18" t="str">
            <v>SECRETARIA</v>
          </cell>
          <cell r="D18" t="str">
            <v>DIRECCION JURIDICA- MEM</v>
          </cell>
          <cell r="E18">
            <v>50000</v>
          </cell>
        </row>
        <row r="19">
          <cell r="B19" t="str">
            <v>ALEXIS JOSE DOMINGUEZ BATISTA</v>
          </cell>
          <cell r="C19" t="str">
            <v>AUXILIAR ADMINISTRATIVO (A)</v>
          </cell>
          <cell r="D19" t="str">
            <v>VICEMINISTERIO DE ENERGIA ELECTRICA-MEM</v>
          </cell>
          <cell r="E19">
            <v>50000</v>
          </cell>
        </row>
        <row r="20">
          <cell r="B20" t="str">
            <v>ALEXIS REYNOSO HERNANDEZ</v>
          </cell>
          <cell r="C20" t="str">
            <v>CHOFER</v>
          </cell>
          <cell r="D20" t="str">
            <v>DIVISION DE TRANSPORTACION- MEM</v>
          </cell>
          <cell r="E20">
            <v>30000</v>
          </cell>
        </row>
        <row r="21">
          <cell r="B21" t="str">
            <v>ALFREDO DAVID OVALLE GARCIA</v>
          </cell>
          <cell r="C21" t="str">
            <v>AUXILIAR ALMACEN Y SUMINISTRO</v>
          </cell>
          <cell r="D21" t="str">
            <v>DIVISION DE ALMACEN Y SUMINISTRO- MEM</v>
          </cell>
          <cell r="E21">
            <v>42000</v>
          </cell>
        </row>
        <row r="22">
          <cell r="B22" t="str">
            <v>ALIN JOSE RODRIGUEZ RODRIGUEZ</v>
          </cell>
          <cell r="C22" t="str">
            <v>COORDINADOR DE GESTION SOCIAL</v>
          </cell>
          <cell r="D22" t="str">
            <v>DIRECCION DE GESTION SOCIAL Y COMUNITARI</v>
          </cell>
          <cell r="E22">
            <v>90000</v>
          </cell>
        </row>
        <row r="23">
          <cell r="B23" t="str">
            <v>ALODIA PATRICIA ANGELES RODRIGUEZ</v>
          </cell>
          <cell r="C23" t="str">
            <v>COORDINADOR (A) DESPACHO</v>
          </cell>
          <cell r="D23" t="str">
            <v>MINISTERIO DE ENERGIA Y MINAS</v>
          </cell>
          <cell r="E23">
            <v>230000</v>
          </cell>
        </row>
        <row r="24">
          <cell r="B24" t="str">
            <v>ALTAGRACIA ISABEL RODRIGUEZ CEPEDA</v>
          </cell>
          <cell r="C24" t="str">
            <v>SECRETARIA</v>
          </cell>
          <cell r="D24" t="str">
            <v>DIRECCION ADMINISTRATIVO- MEM</v>
          </cell>
          <cell r="E24">
            <v>50000</v>
          </cell>
        </row>
        <row r="25">
          <cell r="B25" t="str">
            <v>ALTAGRACIA PEREZ MUESES</v>
          </cell>
          <cell r="C25" t="str">
            <v>CAMARERA</v>
          </cell>
          <cell r="D25" t="str">
            <v>DIVISION DE MAYORDOMIA- MEM</v>
          </cell>
          <cell r="E25">
            <v>25000</v>
          </cell>
        </row>
        <row r="26">
          <cell r="B26" t="str">
            <v>ALTAGRACIA RAMOS LORA</v>
          </cell>
          <cell r="C26" t="str">
            <v>CONSERJE</v>
          </cell>
          <cell r="D26" t="str">
            <v>DIVISION DE MAYORDOMIA- MEM</v>
          </cell>
          <cell r="E26">
            <v>25000</v>
          </cell>
        </row>
        <row r="27">
          <cell r="B27" t="str">
            <v>ALTAGRACIA TORRES ESPINO</v>
          </cell>
          <cell r="C27" t="str">
            <v>SECRETARIA</v>
          </cell>
          <cell r="D27" t="str">
            <v>DIRECCION DE INFRAESTRUCTURAS ENERGETICA</v>
          </cell>
          <cell r="E27">
            <v>50000</v>
          </cell>
        </row>
        <row r="28">
          <cell r="B28" t="str">
            <v>ALVIN FIGUEROA DE LA CRUZ</v>
          </cell>
          <cell r="C28" t="str">
            <v>AUXILIAR ADMINISTRATIVO (A)</v>
          </cell>
          <cell r="D28" t="str">
            <v>DIRECCION DE GESTION SOCIAL Y COMUNITARI</v>
          </cell>
          <cell r="E28">
            <v>35000</v>
          </cell>
        </row>
        <row r="29">
          <cell r="B29" t="str">
            <v>AMANDRI PAREDES</v>
          </cell>
          <cell r="C29" t="str">
            <v>CONSERJE</v>
          </cell>
          <cell r="D29" t="str">
            <v>DIVISION DE MAYORDOMIA- MEM</v>
          </cell>
          <cell r="E29">
            <v>20000</v>
          </cell>
        </row>
        <row r="30">
          <cell r="B30" t="str">
            <v>AMARILIS COLAS LUCIANO</v>
          </cell>
          <cell r="C30" t="str">
            <v>CONSERJE</v>
          </cell>
          <cell r="D30" t="str">
            <v>DIVISION DE MAYORDOMIA- MEM</v>
          </cell>
          <cell r="E30">
            <v>30000</v>
          </cell>
        </row>
        <row r="31">
          <cell r="B31" t="str">
            <v>ANA BERLIHZ MORALES MARTINEZ</v>
          </cell>
          <cell r="C31" t="str">
            <v>SECRETARIA</v>
          </cell>
          <cell r="D31" t="str">
            <v>DIRECCION DE GESTION SOCIAL Y COMUNITARI</v>
          </cell>
          <cell r="E31">
            <v>35000</v>
          </cell>
        </row>
        <row r="32">
          <cell r="B32" t="str">
            <v>ANA COROLYN CASTRO ULLOA</v>
          </cell>
          <cell r="C32" t="str">
            <v>SECRETARIA</v>
          </cell>
          <cell r="D32" t="str">
            <v>DIVISION DE TRANSPORTACION- MEM</v>
          </cell>
          <cell r="E32">
            <v>50000</v>
          </cell>
        </row>
        <row r="33">
          <cell r="B33" t="str">
            <v>ANA ELIZA BEATRIZ SEYMOUR CASTRO</v>
          </cell>
          <cell r="C33" t="str">
            <v>AUXILIAR ADMINISTRATIVO (A)</v>
          </cell>
          <cell r="D33" t="str">
            <v>DIRECCION FINANCIERA- MEM</v>
          </cell>
          <cell r="E33">
            <v>42000</v>
          </cell>
        </row>
        <row r="34">
          <cell r="B34" t="str">
            <v>ANA ESTHER JIMENEZ DE LA ROSA</v>
          </cell>
          <cell r="C34" t="str">
            <v>AUXILIAR ADMINISTRATIVO (A)</v>
          </cell>
          <cell r="D34" t="str">
            <v>DIVISION DE CORRESPONDENCIA Y ARCHIVO- M</v>
          </cell>
          <cell r="E34">
            <v>35000</v>
          </cell>
        </row>
        <row r="35">
          <cell r="B35" t="str">
            <v>ANA POLANCO PEREZ</v>
          </cell>
          <cell r="C35" t="str">
            <v>AUXILIAR ADMINISTRATIVO (A)</v>
          </cell>
          <cell r="D35" t="str">
            <v>DIVISION DE CORRESPONDENCIA Y ARCHIVO- M</v>
          </cell>
          <cell r="E35">
            <v>42000</v>
          </cell>
        </row>
        <row r="36">
          <cell r="B36" t="str">
            <v>ANA VERUSCHKA PAZOS MUÑOZ</v>
          </cell>
          <cell r="C36" t="str">
            <v>GESTOR DE PROTOCOLO</v>
          </cell>
          <cell r="D36" t="str">
            <v>DEPARTAMENTPO DE RELACIONES PUBLICAS- ME</v>
          </cell>
          <cell r="E36">
            <v>50000</v>
          </cell>
        </row>
        <row r="37">
          <cell r="B37" t="str">
            <v>ANABEL MARTINEZ HEREDIA</v>
          </cell>
          <cell r="C37" t="str">
            <v>AUXILIAR ADMINISTRATIVO (A)</v>
          </cell>
          <cell r="D37" t="str">
            <v>DIVISION DE CORRESPONDENCIA Y ARCHIVO- M</v>
          </cell>
          <cell r="E37">
            <v>35000</v>
          </cell>
        </row>
        <row r="38">
          <cell r="B38" t="str">
            <v>ANABEL TAVERAS MATEO</v>
          </cell>
          <cell r="C38" t="str">
            <v>SECRETARIA</v>
          </cell>
          <cell r="D38" t="str">
            <v>DIRECCION DE ANALISIS ECONOMICO Y FINANC</v>
          </cell>
          <cell r="E38">
            <v>42000</v>
          </cell>
        </row>
        <row r="39">
          <cell r="B39" t="str">
            <v>ANDREA VASQUEZ</v>
          </cell>
          <cell r="C39" t="str">
            <v>CONSERJE</v>
          </cell>
          <cell r="D39" t="str">
            <v>DEPARTAMENTO DE SERVICIOS GENERALES- MEM</v>
          </cell>
          <cell r="E39">
            <v>23000</v>
          </cell>
        </row>
        <row r="40">
          <cell r="B40" t="str">
            <v>ANGEL MIGUEL REYES HELENA</v>
          </cell>
          <cell r="C40" t="str">
            <v>TECNICO ENERGETICO, MINAS E HI</v>
          </cell>
          <cell r="D40" t="str">
            <v>DEPARTAMENTO DE DIAGNOSTICOS DE AHORRO D</v>
          </cell>
          <cell r="E40">
            <v>65000</v>
          </cell>
        </row>
        <row r="41">
          <cell r="B41" t="str">
            <v>ANGELA DE LA CRUZ MAÑON</v>
          </cell>
          <cell r="C41" t="str">
            <v>CONSERJE</v>
          </cell>
          <cell r="D41" t="str">
            <v>DIVISION DE MAYORDOMIA- MEM</v>
          </cell>
          <cell r="E41">
            <v>30000</v>
          </cell>
        </row>
        <row r="42">
          <cell r="B42" t="str">
            <v>ANGELA VALENZUELA</v>
          </cell>
          <cell r="C42" t="str">
            <v>CONSERJE</v>
          </cell>
          <cell r="D42" t="str">
            <v>DIVISION DE MAYORDOMIA- MEM</v>
          </cell>
          <cell r="E42">
            <v>20000</v>
          </cell>
        </row>
        <row r="43">
          <cell r="B43" t="str">
            <v>ANGELICA MARIA CRUZ THE</v>
          </cell>
          <cell r="C43" t="str">
            <v>AUXILIAR ADMINISTRATIVO (A)</v>
          </cell>
          <cell r="D43" t="str">
            <v>DIRECCION ADMINISTRATIVO- MEM</v>
          </cell>
          <cell r="E43">
            <v>50000</v>
          </cell>
        </row>
        <row r="44">
          <cell r="B44" t="str">
            <v>ANTONIO ALBUEZ ARREDONDO</v>
          </cell>
          <cell r="C44" t="str">
            <v>CHOFER</v>
          </cell>
          <cell r="D44" t="str">
            <v>DIVISION DE TRANSPORTACION- MEM</v>
          </cell>
          <cell r="E44">
            <v>30000</v>
          </cell>
        </row>
        <row r="45">
          <cell r="B45" t="str">
            <v>ANTONIO DE JESUS VAZQUEZ DE LA CRUZ</v>
          </cell>
          <cell r="C45" t="str">
            <v>SUPERVISOR DE ALMACEN Y SUMINI</v>
          </cell>
          <cell r="D45" t="str">
            <v>DEPARTAMENTO DE SERVICIOS GENERALES- MEM</v>
          </cell>
          <cell r="E45">
            <v>50000</v>
          </cell>
        </row>
        <row r="46">
          <cell r="B46" t="str">
            <v>ANTONIO MEJIA</v>
          </cell>
          <cell r="C46" t="str">
            <v>CHOFER</v>
          </cell>
          <cell r="D46" t="str">
            <v>DIVISION DE TRANSPORTACION- MEM</v>
          </cell>
          <cell r="E46">
            <v>30000</v>
          </cell>
        </row>
        <row r="47">
          <cell r="B47" t="str">
            <v>ANTONIO ZURISADAY REYES GOMEZ</v>
          </cell>
          <cell r="C47" t="str">
            <v>LINIERO(A)</v>
          </cell>
          <cell r="D47" t="str">
            <v>DEPARTAMENTO DE MONTAJE Y REHABILITACION</v>
          </cell>
          <cell r="E47">
            <v>50000</v>
          </cell>
        </row>
        <row r="48">
          <cell r="B48" t="str">
            <v>ARACELIS ACEVEDO FIGUEROA</v>
          </cell>
          <cell r="C48" t="str">
            <v>CONSERJE</v>
          </cell>
          <cell r="D48" t="str">
            <v>DIVISION DE MAYORDOMIA- MEM</v>
          </cell>
          <cell r="E48">
            <v>30000</v>
          </cell>
        </row>
        <row r="49">
          <cell r="B49" t="str">
            <v>ARAFAT BELLO MEDINA</v>
          </cell>
          <cell r="C49" t="str">
            <v>SUPERVISOR ALMACEN</v>
          </cell>
          <cell r="D49" t="str">
            <v>DIVISION DE ALMACEN Y SUMINISTRO- MEM</v>
          </cell>
          <cell r="E49">
            <v>60000</v>
          </cell>
        </row>
        <row r="50">
          <cell r="B50" t="str">
            <v>ARALISIS LUNA CORPORAN</v>
          </cell>
          <cell r="C50" t="str">
            <v>AUXILIAR ADMINISTRATIVO (A)</v>
          </cell>
          <cell r="D50" t="str">
            <v>DIRECCION DE ASUNTOS AMBIENTALES-MEM</v>
          </cell>
          <cell r="E50">
            <v>50000</v>
          </cell>
        </row>
        <row r="51">
          <cell r="B51" t="str">
            <v>ARIEL ANTONIO ENCARNACION REYES</v>
          </cell>
          <cell r="C51" t="str">
            <v>AUXILIAR ALMACEN Y SUMINISTRO</v>
          </cell>
          <cell r="D51" t="str">
            <v>DIVISION DE ALMACEN Y SUMINISTRO- MEM</v>
          </cell>
          <cell r="E51">
            <v>42000</v>
          </cell>
        </row>
        <row r="52">
          <cell r="B52" t="str">
            <v>ARISTIDES DEL ROSARIO DEL ROSARIO</v>
          </cell>
          <cell r="C52" t="str">
            <v>TECNICO ELECTRICISTA</v>
          </cell>
          <cell r="D52" t="str">
            <v>DEPARTAMENTO DE MICRO HIDROELECTRICA Y T</v>
          </cell>
          <cell r="E52">
            <v>40000</v>
          </cell>
        </row>
        <row r="53">
          <cell r="B53" t="str">
            <v>BARTOLO DE LA CRUZ</v>
          </cell>
          <cell r="C53" t="str">
            <v>OBRERO</v>
          </cell>
          <cell r="D53" t="str">
            <v>VICEMINISTERIO DE MINAS</v>
          </cell>
          <cell r="E53">
            <v>20000</v>
          </cell>
        </row>
        <row r="54">
          <cell r="B54" t="str">
            <v>BEATRIZ ALFONSECA INIRIO</v>
          </cell>
          <cell r="C54" t="str">
            <v>ASISTENTE</v>
          </cell>
          <cell r="D54" t="str">
            <v>DEPARTAMENTO DE INGENIERIA PROYECTOS DE</v>
          </cell>
          <cell r="E54">
            <v>80000</v>
          </cell>
        </row>
        <row r="55">
          <cell r="B55" t="str">
            <v>BELKIS ALTAGRACIA MARTINEZ BRUNO</v>
          </cell>
          <cell r="C55" t="str">
            <v>CONSERJE</v>
          </cell>
          <cell r="D55" t="str">
            <v>DIVISION DE MAYORDOMIA- MEM</v>
          </cell>
          <cell r="E55">
            <v>30000</v>
          </cell>
        </row>
        <row r="56">
          <cell r="B56" t="str">
            <v>BELKIS MARTE</v>
          </cell>
          <cell r="C56" t="str">
            <v>CONSERJE</v>
          </cell>
          <cell r="D56" t="str">
            <v>DIVISION DE MAYORDOMIA- MEM</v>
          </cell>
          <cell r="E56">
            <v>30000</v>
          </cell>
        </row>
        <row r="57">
          <cell r="B57" t="str">
            <v>BENITO HERNANDEZ JIMENEZ</v>
          </cell>
          <cell r="C57" t="str">
            <v>AYUDANTE DE MANTENIMIENTO</v>
          </cell>
          <cell r="D57" t="str">
            <v>VICEMINISTERIO DE MINAS</v>
          </cell>
          <cell r="E57">
            <v>30000</v>
          </cell>
        </row>
        <row r="58">
          <cell r="B58" t="str">
            <v>BENJAMIN RODRIGUEZ</v>
          </cell>
          <cell r="C58" t="str">
            <v>MENSAJERO EXTERNO</v>
          </cell>
          <cell r="D58" t="str">
            <v>DIVISION DE TRANSPORTACION- MEM</v>
          </cell>
          <cell r="E58">
            <v>30000</v>
          </cell>
        </row>
        <row r="59">
          <cell r="B59" t="str">
            <v>BETTY SOTO VIÑAS</v>
          </cell>
          <cell r="C59" t="str">
            <v>VICEMINISTRO (A) DE AHORRO ENE</v>
          </cell>
          <cell r="D59" t="str">
            <v>VICEMINISTERIO DE INNOVACION Y TRANSICIO</v>
          </cell>
          <cell r="E59">
            <v>275000</v>
          </cell>
        </row>
        <row r="60">
          <cell r="B60" t="str">
            <v>BIANCA CRISTINA RODRIGUEZ MAZARA</v>
          </cell>
          <cell r="C60" t="str">
            <v>SECRETARIA</v>
          </cell>
          <cell r="D60" t="str">
            <v>DIRECCION DE PROGRAMAS Y DIFUSION DE LA</v>
          </cell>
          <cell r="E60">
            <v>50000</v>
          </cell>
        </row>
        <row r="61">
          <cell r="B61" t="str">
            <v>BRENDA FERNANDEZ MERAN</v>
          </cell>
          <cell r="C61" t="str">
            <v>AUXILIAR ADMINISTRATIVO (A)</v>
          </cell>
          <cell r="D61" t="str">
            <v>DIRECCION DE GESTION SOCIAL Y COMUNITARI</v>
          </cell>
          <cell r="E61">
            <v>35000</v>
          </cell>
        </row>
        <row r="62">
          <cell r="B62" t="str">
            <v>BRENDA SEVERINO SELMO</v>
          </cell>
          <cell r="C62" t="str">
            <v>AUXILIAR ADMINISTRATIVO (A)</v>
          </cell>
          <cell r="D62" t="str">
            <v>DEPARTAMENTO DE TESORERIA- MEM</v>
          </cell>
          <cell r="E62">
            <v>42000</v>
          </cell>
        </row>
        <row r="63">
          <cell r="B63" t="str">
            <v>BRYANT RAFAEL RODRIGUEZ PEREZ</v>
          </cell>
          <cell r="C63" t="str">
            <v>AUXILIAR ALMACEN Y SUMINISTRO</v>
          </cell>
          <cell r="D63" t="str">
            <v>DIVISION DE ALMACEN Y SUMINISTRO- MEM</v>
          </cell>
          <cell r="E63">
            <v>42000</v>
          </cell>
        </row>
        <row r="64">
          <cell r="B64" t="str">
            <v>CANDY LISBET OTAÑEZ MARMOLEJOS</v>
          </cell>
          <cell r="C64" t="str">
            <v>AUXILIAR ADMINISTRATIVO (A)</v>
          </cell>
          <cell r="D64" t="str">
            <v>VICEMINISTERIO DE MINAS</v>
          </cell>
          <cell r="E64">
            <v>35000</v>
          </cell>
        </row>
        <row r="65">
          <cell r="B65" t="str">
            <v>CARLOS ARAUJO JAPA</v>
          </cell>
          <cell r="C65" t="str">
            <v>LINIERO(A)</v>
          </cell>
          <cell r="D65" t="str">
            <v>DEPARTAMENTO DE MICRO HIDROELECTRICA Y T</v>
          </cell>
          <cell r="E65">
            <v>55000</v>
          </cell>
        </row>
        <row r="66">
          <cell r="B66" t="str">
            <v>CARLOS JEREZ MIRAMBEAUX</v>
          </cell>
          <cell r="C66" t="str">
            <v>SUPERVISOR MANTENIMIENTO</v>
          </cell>
          <cell r="D66" t="str">
            <v>DEPARTAMENTO DE MONTAJE Y REHABILITACION</v>
          </cell>
          <cell r="E66">
            <v>55000</v>
          </cell>
        </row>
        <row r="67">
          <cell r="B67" t="str">
            <v>CARLOS MANUEL DIAZ SALDAÑA</v>
          </cell>
          <cell r="C67" t="str">
            <v>ELECTRICISTA</v>
          </cell>
          <cell r="D67" t="str">
            <v>DIRECCION DE PARQUE TEMATICO DE ENERGIA</v>
          </cell>
          <cell r="E67">
            <v>50000</v>
          </cell>
        </row>
        <row r="68">
          <cell r="B68" t="str">
            <v>CARLOS MANUEL HICHES</v>
          </cell>
          <cell r="C68" t="str">
            <v>ASISTENTE TECNICO</v>
          </cell>
          <cell r="D68" t="str">
            <v>DEPARTAMENTO DE INGENIERIA PROYECTOS DE</v>
          </cell>
          <cell r="E68">
            <v>40000</v>
          </cell>
        </row>
        <row r="69">
          <cell r="B69" t="str">
            <v>CARLOS MARTINEZ SANTANA</v>
          </cell>
          <cell r="C69" t="str">
            <v>MECANICO</v>
          </cell>
          <cell r="D69" t="str">
            <v>DIVISION DE TALLER- MEM</v>
          </cell>
          <cell r="E69">
            <v>50000</v>
          </cell>
        </row>
        <row r="70">
          <cell r="B70" t="str">
            <v>CARMEN GONZALEZ OZUNA</v>
          </cell>
          <cell r="C70" t="str">
            <v>CONSERJE</v>
          </cell>
          <cell r="D70" t="str">
            <v>DIVISION DE MAYORDOMIA- MEM</v>
          </cell>
          <cell r="E70">
            <v>30000</v>
          </cell>
        </row>
        <row r="71">
          <cell r="B71" t="str">
            <v>CARMEN IRIS RUIZ CORONADO</v>
          </cell>
          <cell r="C71" t="str">
            <v>SECRETARIA EJECUTIVA</v>
          </cell>
          <cell r="D71" t="str">
            <v>DEPARTAMENTO DE SEGURIDAD-MEM</v>
          </cell>
          <cell r="E71">
            <v>85000</v>
          </cell>
        </row>
        <row r="72">
          <cell r="B72" t="str">
            <v>CARMEN LOURDES MINAYA LAUREANO</v>
          </cell>
          <cell r="C72" t="str">
            <v>DIRECTOR (A)</v>
          </cell>
          <cell r="D72" t="str">
            <v>MINISTERIO DE ENERGIA Y MINAS</v>
          </cell>
          <cell r="E72">
            <v>230000</v>
          </cell>
        </row>
        <row r="73">
          <cell r="B73" t="str">
            <v>CARMEN RITA FONDEUR DIAZ</v>
          </cell>
          <cell r="C73" t="str">
            <v>ASISTENTE</v>
          </cell>
          <cell r="D73" t="str">
            <v>DIRECCION DE POLITICAS Y SERVICIOS NUCLE</v>
          </cell>
          <cell r="E73">
            <v>70000</v>
          </cell>
        </row>
        <row r="74">
          <cell r="B74" t="str">
            <v>CAROLIN MALDONADO NUÑEZ</v>
          </cell>
          <cell r="C74" t="str">
            <v>AUXILIAR ADMINISTRATIVO (A)</v>
          </cell>
          <cell r="D74" t="str">
            <v>DIRECCION FINANCIERA- MEM</v>
          </cell>
          <cell r="E74">
            <v>42000</v>
          </cell>
        </row>
        <row r="75">
          <cell r="B75" t="str">
            <v>CECILIA DEL ROSARIO FRIAS</v>
          </cell>
          <cell r="C75" t="str">
            <v>CONSERJE</v>
          </cell>
          <cell r="D75" t="str">
            <v>DIVISION DE MAYORDOMIA- MEM</v>
          </cell>
          <cell r="E75">
            <v>20000</v>
          </cell>
        </row>
        <row r="76">
          <cell r="B76" t="str">
            <v>CEFERINO MARTINEZ</v>
          </cell>
          <cell r="C76" t="str">
            <v>AYUDANTE MANTENIMIENTO</v>
          </cell>
          <cell r="D76" t="str">
            <v>DEPARTAMENTO DE MANTENIMIENTO- MEM</v>
          </cell>
          <cell r="E76">
            <v>20000</v>
          </cell>
        </row>
        <row r="77">
          <cell r="B77" t="str">
            <v>CESAR AUGUSTO ALVARADO FIS</v>
          </cell>
          <cell r="C77" t="str">
            <v>ELECTRICISTA</v>
          </cell>
          <cell r="D77" t="str">
            <v>DEPARTAMENTO DE MANTENIMIENTO- MEM</v>
          </cell>
          <cell r="E77">
            <v>50000</v>
          </cell>
        </row>
        <row r="78">
          <cell r="B78" t="str">
            <v>CESAR AUGUSTO DE LA ROSA DE JASUS</v>
          </cell>
          <cell r="C78" t="str">
            <v>AYUDANTE MANTENIMIENTO</v>
          </cell>
          <cell r="D78" t="str">
            <v>DEPARTAMENTO DE MANTENIMIENTO- MEM</v>
          </cell>
          <cell r="E78">
            <v>30000</v>
          </cell>
        </row>
        <row r="79">
          <cell r="B79" t="str">
            <v>CESAR EMILIO MEDINA GARABITO</v>
          </cell>
          <cell r="C79" t="str">
            <v>ELECTRICISTA</v>
          </cell>
          <cell r="D79" t="str">
            <v>DEPARTAMENTO DE MANTENIMIENTO- MEM</v>
          </cell>
          <cell r="E79">
            <v>55000</v>
          </cell>
        </row>
        <row r="80">
          <cell r="B80" t="str">
            <v>CESAR EUGENIO MARTE GUERRERO</v>
          </cell>
          <cell r="C80" t="str">
            <v>CHOFER</v>
          </cell>
          <cell r="D80" t="str">
            <v>DIVISION DE TRANSPORTACION- MEM</v>
          </cell>
          <cell r="E80">
            <v>30000</v>
          </cell>
        </row>
        <row r="81">
          <cell r="B81" t="str">
            <v>CESAR MIGUEL MARCHENA MOJICA</v>
          </cell>
          <cell r="C81" t="str">
            <v>TÉCNICO(A) DE ACTIVIDADES DEPO</v>
          </cell>
          <cell r="D81" t="str">
            <v>DIRECCION ADMINISTRATIVO- MEM</v>
          </cell>
          <cell r="E81">
            <v>55000</v>
          </cell>
        </row>
        <row r="82">
          <cell r="B82" t="str">
            <v>CESILIO VASQUEZ</v>
          </cell>
          <cell r="C82" t="str">
            <v>AUXILIAR ALMACEN Y SUMINISTRO</v>
          </cell>
          <cell r="D82" t="str">
            <v>VICEMINISTERIO DE MINAS</v>
          </cell>
          <cell r="E82">
            <v>42000</v>
          </cell>
        </row>
        <row r="83">
          <cell r="B83" t="str">
            <v>CHRISTOPHER NATHANAEL OGANDO LIRIANO</v>
          </cell>
          <cell r="C83" t="str">
            <v>CHOFER I</v>
          </cell>
          <cell r="D83" t="str">
            <v>DIVISION DE TRANSPORTACION- MEM</v>
          </cell>
          <cell r="E83">
            <v>25000</v>
          </cell>
        </row>
        <row r="84">
          <cell r="B84" t="str">
            <v>CINDY MERCEDES RAMIREZ PAULINO</v>
          </cell>
          <cell r="C84" t="str">
            <v>FOTOGRAFO (A)</v>
          </cell>
          <cell r="D84" t="str">
            <v>DEPARTAMENTO DE PRENSA- MEM</v>
          </cell>
          <cell r="E84">
            <v>55000</v>
          </cell>
        </row>
        <row r="85">
          <cell r="B85" t="str">
            <v>CINDY YAMILET HERNANDEZ</v>
          </cell>
          <cell r="C85" t="str">
            <v>SECRETARIA</v>
          </cell>
          <cell r="D85" t="str">
            <v>DIRECCION DE PARQUE TEMATICO DE ENERGIA</v>
          </cell>
          <cell r="E85">
            <v>50000</v>
          </cell>
        </row>
        <row r="86">
          <cell r="B86" t="str">
            <v>CLARA ESTHER RAMIREZ SEVERINO</v>
          </cell>
          <cell r="C86" t="str">
            <v>SECRETARIA</v>
          </cell>
          <cell r="D86" t="str">
            <v>DIRECCION ADMINISTRATIVO- MEM</v>
          </cell>
          <cell r="E86">
            <v>50000</v>
          </cell>
        </row>
        <row r="87">
          <cell r="B87" t="str">
            <v>CLAUDIO VALDEZ RODRIGUEZ</v>
          </cell>
          <cell r="C87" t="str">
            <v>SUPERVISOR (A)</v>
          </cell>
          <cell r="D87" t="str">
            <v>DEPARTAMENTO DE INGENIERIA PROYECTOS DE</v>
          </cell>
          <cell r="E87">
            <v>70000</v>
          </cell>
        </row>
        <row r="88">
          <cell r="B88" t="str">
            <v>CRESCENCIO VIDAL ROMERO</v>
          </cell>
          <cell r="C88" t="str">
            <v>OBRERO (A)</v>
          </cell>
          <cell r="D88" t="str">
            <v>VICEMINISTERIO DE MINAS</v>
          </cell>
          <cell r="E88">
            <v>30000</v>
          </cell>
        </row>
        <row r="89">
          <cell r="B89" t="str">
            <v>CRISELDA DE LA ROSA DELGADO</v>
          </cell>
          <cell r="C89" t="str">
            <v>SECRETARIA</v>
          </cell>
          <cell r="D89" t="str">
            <v>DEPARTAMENTO DE INGENIERIA PROYECTOS DE</v>
          </cell>
          <cell r="E89">
            <v>35000</v>
          </cell>
        </row>
        <row r="90">
          <cell r="B90" t="str">
            <v>CRISTIAN ABAD MENDEZ VALERIO</v>
          </cell>
          <cell r="C90" t="str">
            <v>EBANISTA</v>
          </cell>
          <cell r="D90" t="str">
            <v>DEPARTAMENTO DE MICRO HIDROELECTRICA Y T</v>
          </cell>
          <cell r="E90">
            <v>55000</v>
          </cell>
        </row>
        <row r="91">
          <cell r="B91" t="str">
            <v>CRISTIAN ALBERTO PEREZ BAEZ</v>
          </cell>
          <cell r="C91" t="str">
            <v>MECANICO</v>
          </cell>
          <cell r="D91" t="str">
            <v>DIVISION DE TALLER- MEM</v>
          </cell>
          <cell r="E91">
            <v>50000</v>
          </cell>
        </row>
        <row r="92">
          <cell r="B92" t="str">
            <v>CRISTINA GUERRERO BAUTISTA</v>
          </cell>
          <cell r="C92" t="str">
            <v>CONSERJE</v>
          </cell>
          <cell r="D92" t="str">
            <v>DIVISION DE MAYORDOMIA- MEM</v>
          </cell>
          <cell r="E92">
            <v>30000</v>
          </cell>
        </row>
        <row r="93">
          <cell r="B93" t="str">
            <v>CRISTINA IVELISSE JIMENEZ</v>
          </cell>
          <cell r="C93" t="str">
            <v>CONSERJE</v>
          </cell>
          <cell r="D93" t="str">
            <v>DIVISION DE MAYORDOMIA- MEM</v>
          </cell>
          <cell r="E93">
            <v>20000</v>
          </cell>
        </row>
        <row r="94">
          <cell r="B94" t="str">
            <v>CRISTINA TORIBIO OZUNA</v>
          </cell>
          <cell r="C94" t="str">
            <v>CONSERJE</v>
          </cell>
          <cell r="D94" t="str">
            <v>DIVISION DE MAYORDOMIA- MEM</v>
          </cell>
          <cell r="E94">
            <v>20000</v>
          </cell>
        </row>
        <row r="95">
          <cell r="B95" t="str">
            <v>DAMARY FRIAS MONTAÑO</v>
          </cell>
          <cell r="C95" t="str">
            <v>RECEPCIONISTA</v>
          </cell>
          <cell r="D95" t="str">
            <v>DIRECCION DE TECNOLOGIAS DE LA INFORMACI</v>
          </cell>
          <cell r="E95">
            <v>42000</v>
          </cell>
        </row>
        <row r="96">
          <cell r="B96" t="str">
            <v>DAMASO ESTEVEZ</v>
          </cell>
          <cell r="C96" t="str">
            <v>SUPERVISOR MANTENIMIENTO</v>
          </cell>
          <cell r="D96" t="str">
            <v>VICEMINISTERIO DE MINAS</v>
          </cell>
          <cell r="E96">
            <v>35000</v>
          </cell>
        </row>
        <row r="97">
          <cell r="B97" t="str">
            <v>DANIEL ANTONIO DE JESUS FIGUEROA</v>
          </cell>
          <cell r="C97" t="str">
            <v>AYUDANTE DE MANTENIMIENTO</v>
          </cell>
          <cell r="D97" t="str">
            <v>DEPARTAMENTO DE MANTENIMIENTO- MEM</v>
          </cell>
          <cell r="E97">
            <v>20000</v>
          </cell>
        </row>
        <row r="98">
          <cell r="B98" t="str">
            <v>DANIEL ANTONIO GALVA BENITEZ</v>
          </cell>
          <cell r="C98" t="str">
            <v>AYUDANTE MANTENIMIENTO</v>
          </cell>
          <cell r="D98" t="str">
            <v>DEPARTAMENTO DE MANTENIMIENTO- MEM</v>
          </cell>
          <cell r="E98">
            <v>20000</v>
          </cell>
        </row>
        <row r="99">
          <cell r="B99" t="str">
            <v>DANIEL ARTURO SOSA ALVAREZ</v>
          </cell>
          <cell r="C99" t="str">
            <v>CHOFER</v>
          </cell>
          <cell r="D99" t="str">
            <v>DIVISION DE TRANSPORTACION- MEM</v>
          </cell>
          <cell r="E99">
            <v>31500</v>
          </cell>
        </row>
        <row r="100">
          <cell r="B100" t="str">
            <v>DANIEL ASENCIO TURBI</v>
          </cell>
          <cell r="C100" t="str">
            <v>ENC DEP INNOV, APROVISIONAMIEN</v>
          </cell>
          <cell r="D100" t="str">
            <v>DIRECCION DE SEGURIDAD ENERGETICA- MEM</v>
          </cell>
          <cell r="E100">
            <v>135000</v>
          </cell>
        </row>
        <row r="101">
          <cell r="B101" t="str">
            <v>DANIELA CUEVAS PEÑA</v>
          </cell>
          <cell r="C101" t="str">
            <v>GESTOR DE PROTOCOLO</v>
          </cell>
          <cell r="D101" t="str">
            <v>DEPARTAMENTPO DE RELACIONES PUBLICAS- ME</v>
          </cell>
          <cell r="E101">
            <v>60000</v>
          </cell>
        </row>
        <row r="102">
          <cell r="B102" t="str">
            <v>DAVID CEPEDA RODRIGUEZ</v>
          </cell>
          <cell r="C102" t="str">
            <v>LINIERO(A)</v>
          </cell>
          <cell r="D102" t="str">
            <v>DEPARTAMENTO DE MICRO HIDROELECTRICA Y T</v>
          </cell>
          <cell r="E102">
            <v>55000</v>
          </cell>
        </row>
        <row r="103">
          <cell r="B103" t="str">
            <v>DAVID JOSE VELOZ CUEVAS</v>
          </cell>
          <cell r="C103" t="str">
            <v>CONSERJE</v>
          </cell>
          <cell r="D103" t="str">
            <v>DIRECCION DE PROMOCION MINERA- MEM</v>
          </cell>
          <cell r="E103">
            <v>25000</v>
          </cell>
        </row>
        <row r="104">
          <cell r="B104" t="str">
            <v>DAYMISIS CHANEL CONTRERAS SELMO</v>
          </cell>
          <cell r="C104" t="str">
            <v>AUXILIAR ADMINISTRATIVO (A)</v>
          </cell>
          <cell r="D104" t="str">
            <v>DIRECCION FINANCIERA- MEM</v>
          </cell>
          <cell r="E104">
            <v>42000</v>
          </cell>
        </row>
        <row r="105">
          <cell r="B105" t="str">
            <v>DEIVY MANUEL MORENO MANZANILLO</v>
          </cell>
          <cell r="C105" t="str">
            <v>AUXILIAR ALMACEN Y SUMINISTRO</v>
          </cell>
          <cell r="D105" t="str">
            <v>DIVISION DE ALMACEN Y SUMINISTRO- MEM</v>
          </cell>
          <cell r="E105">
            <v>42000</v>
          </cell>
        </row>
        <row r="106">
          <cell r="B106" t="str">
            <v>DIANA MARIA ACEVEDO</v>
          </cell>
          <cell r="C106" t="str">
            <v>CONSERJE</v>
          </cell>
          <cell r="D106" t="str">
            <v>DIVISION DE MAYORDOMIA- MEM</v>
          </cell>
          <cell r="E106">
            <v>20000</v>
          </cell>
        </row>
        <row r="107">
          <cell r="B107" t="str">
            <v>DILAN MARTINEZ BELTRES</v>
          </cell>
          <cell r="C107" t="str">
            <v>DISEÑADOR GRÁFICO</v>
          </cell>
          <cell r="D107" t="str">
            <v>DIRECCION DE COMUNICACIONES- MEM</v>
          </cell>
          <cell r="E107">
            <v>60000</v>
          </cell>
        </row>
        <row r="108">
          <cell r="B108" t="str">
            <v>DILCIA DE JESUS ABREU</v>
          </cell>
          <cell r="C108" t="str">
            <v>AUXILIAR ADMINISTRATIVO (A)</v>
          </cell>
          <cell r="D108" t="str">
            <v>DIVISION DE CORRESPONDENCIA Y ARCHIVO- M</v>
          </cell>
          <cell r="E108">
            <v>32500</v>
          </cell>
        </row>
        <row r="109">
          <cell r="B109" t="str">
            <v>DILEYSI MARIA RODRIGUEZ MORENO</v>
          </cell>
          <cell r="C109" t="str">
            <v>SECRETARIA</v>
          </cell>
          <cell r="D109" t="str">
            <v>DIRECCION FINANCIERA- MEM</v>
          </cell>
          <cell r="E109">
            <v>42000</v>
          </cell>
        </row>
        <row r="110">
          <cell r="B110" t="str">
            <v>DIONEYCI DICEN ACOSTA</v>
          </cell>
          <cell r="C110" t="str">
            <v>TECNICO ENERGETICO, MINAS E HI</v>
          </cell>
          <cell r="D110" t="str">
            <v>DEPARTAMENTO DE DIAGNOSTICOS DE AHORRO D</v>
          </cell>
          <cell r="E110">
            <v>65000</v>
          </cell>
        </row>
        <row r="111">
          <cell r="B111" t="str">
            <v>DIONISIO PEREZ GONZALEZ</v>
          </cell>
          <cell r="C111" t="str">
            <v>SUPERVISOR (A)</v>
          </cell>
          <cell r="D111" t="str">
            <v>DEPARTAMENTO DE MONTAJE Y REHABILITACION</v>
          </cell>
          <cell r="E111">
            <v>70000</v>
          </cell>
        </row>
        <row r="112">
          <cell r="B112" t="str">
            <v>DOMINGA DE LA CRUZ DE LA CRUZ</v>
          </cell>
          <cell r="C112" t="str">
            <v>CONSERJE</v>
          </cell>
          <cell r="D112" t="str">
            <v>DIVISION DE MAYORDOMIA- MEM</v>
          </cell>
          <cell r="E112">
            <v>30000</v>
          </cell>
        </row>
        <row r="113">
          <cell r="B113" t="str">
            <v>DOMINGA TAMARA</v>
          </cell>
          <cell r="C113" t="str">
            <v>CONSERJE</v>
          </cell>
          <cell r="D113" t="str">
            <v>DIVISION DE MAYORDOMIA- MEM</v>
          </cell>
          <cell r="E113">
            <v>20000</v>
          </cell>
        </row>
        <row r="114">
          <cell r="B114" t="str">
            <v>DOMINGO RODRIGUEZ MARTE</v>
          </cell>
          <cell r="C114" t="str">
            <v>CHOFER</v>
          </cell>
          <cell r="D114" t="str">
            <v>DIVISION DE TRANSPORTACION- MEM</v>
          </cell>
          <cell r="E114">
            <v>30000</v>
          </cell>
        </row>
        <row r="115">
          <cell r="B115" t="str">
            <v>DORYS FRANCISCO ESPINAL</v>
          </cell>
          <cell r="C115" t="str">
            <v>CONSERJE</v>
          </cell>
          <cell r="D115" t="str">
            <v>DEPARTAMENTO DE SERVICIOS GENERALES- MEM</v>
          </cell>
          <cell r="E115">
            <v>25000</v>
          </cell>
        </row>
        <row r="116">
          <cell r="B116" t="str">
            <v>DULCE ROA ENCARNACION</v>
          </cell>
          <cell r="C116" t="str">
            <v>CONSERJE</v>
          </cell>
          <cell r="D116" t="str">
            <v>DIVISION DE MAYORDOMIA- MEM</v>
          </cell>
          <cell r="E116">
            <v>20000</v>
          </cell>
        </row>
        <row r="117">
          <cell r="B117" t="str">
            <v>EDDY DE LEON</v>
          </cell>
          <cell r="C117" t="str">
            <v>ELECTRICISTA</v>
          </cell>
          <cell r="D117" t="str">
            <v>DEPARTAMENTO DE MANTENIMIENTO- MEM</v>
          </cell>
          <cell r="E117">
            <v>50000</v>
          </cell>
        </row>
        <row r="118">
          <cell r="B118" t="str">
            <v>EDDY MARSE ALMONTE SANCHEZ</v>
          </cell>
          <cell r="C118" t="str">
            <v>TECNICO CONTABILIDAD</v>
          </cell>
          <cell r="D118" t="str">
            <v>DIRECCION FINANCIERA- MEM</v>
          </cell>
          <cell r="E118">
            <v>42000</v>
          </cell>
        </row>
        <row r="119">
          <cell r="B119" t="str">
            <v>EDGAR ANTONIO DE LOS SANTOS</v>
          </cell>
          <cell r="C119" t="str">
            <v>AYUDANTE DE MANTENIMIENTO</v>
          </cell>
          <cell r="D119" t="str">
            <v>DEPARTAMENTO DE MANTENIMIENTO- MEM</v>
          </cell>
          <cell r="E119">
            <v>25000</v>
          </cell>
        </row>
        <row r="120">
          <cell r="B120" t="str">
            <v>EDITH MARIA FLEURIMONT FLEURANT</v>
          </cell>
          <cell r="C120" t="str">
            <v>AUXILIAR ADMINISTRATIVO (A)</v>
          </cell>
          <cell r="D120" t="str">
            <v>DIRECCION ADMINISTRATIVO- MEM</v>
          </cell>
          <cell r="E120">
            <v>35000</v>
          </cell>
        </row>
        <row r="121">
          <cell r="B121" t="str">
            <v>EDUAR FRANKLIN AYBAR DE LA CRUZ</v>
          </cell>
          <cell r="C121" t="str">
            <v>OBRERO (A)</v>
          </cell>
          <cell r="D121" t="str">
            <v>VICEMINISTERIO DE MINAS</v>
          </cell>
          <cell r="E121">
            <v>20000</v>
          </cell>
        </row>
        <row r="122">
          <cell r="B122" t="str">
            <v>EDUARDO MONTERO MONTERO</v>
          </cell>
          <cell r="C122" t="str">
            <v>SUPERVISOR MANTENIMIENTO</v>
          </cell>
          <cell r="D122" t="str">
            <v>DEPARTAMENTO DE MANTENIMIENTO- MEM</v>
          </cell>
          <cell r="E122">
            <v>60000</v>
          </cell>
        </row>
        <row r="123">
          <cell r="B123" t="str">
            <v>EDUARDO REINOSO VASQUEZ</v>
          </cell>
          <cell r="C123" t="str">
            <v>OPERADOR (A)</v>
          </cell>
          <cell r="D123" t="str">
            <v>VICEMINISTERIO DE MINAS</v>
          </cell>
          <cell r="E123">
            <v>30000</v>
          </cell>
        </row>
        <row r="124">
          <cell r="B124" t="str">
            <v>EDUVIGIS CORONADO ROSARIO</v>
          </cell>
          <cell r="C124" t="str">
            <v>CONSERJE</v>
          </cell>
          <cell r="D124" t="str">
            <v>DIVISION DE MAYORDOMIA- MEM</v>
          </cell>
          <cell r="E124">
            <v>20000</v>
          </cell>
        </row>
        <row r="125">
          <cell r="B125" t="str">
            <v>EDWARDS ALEXANDER DE JESUS ROBLES</v>
          </cell>
          <cell r="C125" t="str">
            <v>GESTOR SOCIAL</v>
          </cell>
          <cell r="D125" t="str">
            <v>DIRECCION DE GESTION SOCIAL Y COMUNITARI</v>
          </cell>
          <cell r="E125">
            <v>65000</v>
          </cell>
        </row>
        <row r="126">
          <cell r="B126" t="str">
            <v>EDWIN ALCIBIADES TERRERO BETANCES</v>
          </cell>
          <cell r="C126" t="str">
            <v>AUXILIAR ADMINISTRATIVO (A)</v>
          </cell>
          <cell r="D126" t="str">
            <v>DIRECCION DE PROMOCION MINERA- MEM</v>
          </cell>
          <cell r="E126">
            <v>42000</v>
          </cell>
        </row>
        <row r="127">
          <cell r="B127" t="str">
            <v>EDWIN GREGORIO LOPEZ SANCHEZ</v>
          </cell>
          <cell r="C127" t="str">
            <v>VIGILANTE</v>
          </cell>
          <cell r="D127" t="str">
            <v>DEPARTAMENTO DE SEGURIDAD-MEM</v>
          </cell>
          <cell r="E127">
            <v>30000</v>
          </cell>
        </row>
        <row r="128">
          <cell r="B128" t="str">
            <v>EDWIN GUARIONEX LARA DEL VILLAR</v>
          </cell>
          <cell r="C128" t="str">
            <v>CHOFER</v>
          </cell>
          <cell r="D128" t="str">
            <v>DIVISION DE TRANSPORTACION- MEM</v>
          </cell>
          <cell r="E128">
            <v>45000</v>
          </cell>
        </row>
        <row r="129">
          <cell r="B129" t="str">
            <v>EDWIN LOPEZ ENCARNACION</v>
          </cell>
          <cell r="C129" t="str">
            <v>TECNICO AMBIENTALISTA</v>
          </cell>
          <cell r="D129" t="str">
            <v>DIRECCION DE ASUNTOS AMBIENTALES-MEM</v>
          </cell>
          <cell r="E129">
            <v>80000</v>
          </cell>
        </row>
        <row r="130">
          <cell r="B130" t="str">
            <v>EDWIN MISAEL NARANJO JIMENEZ</v>
          </cell>
          <cell r="C130" t="str">
            <v>GESTOR SOCIAL</v>
          </cell>
          <cell r="D130" t="str">
            <v>DIRECCION DE GESTION SOCIAL Y COMUNITARI</v>
          </cell>
          <cell r="E130">
            <v>65000</v>
          </cell>
        </row>
        <row r="131">
          <cell r="B131" t="str">
            <v>EDYLI EDHIT GIRON LEBRON</v>
          </cell>
          <cell r="C131" t="str">
            <v>AUXILIAR ADMINISTRATIVO (A)</v>
          </cell>
          <cell r="D131" t="str">
            <v>DIRECCION DE RECURSOS HUMANOS- MEM</v>
          </cell>
          <cell r="E131">
            <v>35000</v>
          </cell>
        </row>
        <row r="132">
          <cell r="B132" t="str">
            <v>ELADIA TEJEDA OTAÑO</v>
          </cell>
          <cell r="C132" t="str">
            <v>CONSERJE</v>
          </cell>
          <cell r="D132" t="str">
            <v>DIVISION DE MAYORDOMIA- MEM</v>
          </cell>
          <cell r="E132">
            <v>25000</v>
          </cell>
        </row>
        <row r="133">
          <cell r="B133" t="str">
            <v>ELEUTERIA RONDON MAGALLANES</v>
          </cell>
          <cell r="C133" t="str">
            <v>CONSERJE</v>
          </cell>
          <cell r="D133" t="str">
            <v>DIVISION DE MAYORDOMIA- MEM</v>
          </cell>
          <cell r="E133">
            <v>30000</v>
          </cell>
        </row>
        <row r="134">
          <cell r="B134" t="str">
            <v>ELIANGI SOLIS MORETA</v>
          </cell>
          <cell r="C134" t="str">
            <v>AUXILIAR ADMINISTRATIVO (A)</v>
          </cell>
          <cell r="D134" t="str">
            <v>DEPARTAMENTO DE PRESUPUESTO- MEM</v>
          </cell>
          <cell r="E134">
            <v>75000</v>
          </cell>
        </row>
        <row r="135">
          <cell r="B135" t="str">
            <v>ELIAS EXPEDITO NAVARRO MARTINEZ</v>
          </cell>
          <cell r="C135" t="str">
            <v>CHOFER</v>
          </cell>
          <cell r="D135" t="str">
            <v>DIVISION DE TRANSPORTACION- MEM</v>
          </cell>
          <cell r="E135">
            <v>30000</v>
          </cell>
        </row>
        <row r="136">
          <cell r="B136" t="str">
            <v>ELIDO JOEL CUSTODIO CUSTODIO</v>
          </cell>
          <cell r="C136" t="str">
            <v>PLOMERO</v>
          </cell>
          <cell r="D136" t="str">
            <v>DEPARTAMENTO DE MANTENIMIENTO- MEM</v>
          </cell>
          <cell r="E136">
            <v>50000</v>
          </cell>
        </row>
        <row r="137">
          <cell r="B137" t="str">
            <v>ELIZABETH MARY REYNOSO TEJADA</v>
          </cell>
          <cell r="C137" t="str">
            <v>SECRETARIA</v>
          </cell>
          <cell r="D137" t="str">
            <v>DIVISION DE MAYORDOMIA- MEM</v>
          </cell>
          <cell r="E137">
            <v>50000</v>
          </cell>
        </row>
        <row r="138">
          <cell r="B138" t="str">
            <v>ELVI ALFREDO LORA RODRIGUEZ</v>
          </cell>
          <cell r="C138" t="str">
            <v>AYUDANTE MANTENIMIENTO</v>
          </cell>
          <cell r="D138" t="str">
            <v>DEPARTAMENTO DE MANTENIMIENTO- MEM</v>
          </cell>
          <cell r="E138">
            <v>20000</v>
          </cell>
        </row>
        <row r="139">
          <cell r="B139" t="str">
            <v>EMELY ALEXANDRA MENDEZ CANO</v>
          </cell>
          <cell r="C139" t="str">
            <v>SECRETARIA</v>
          </cell>
          <cell r="D139" t="str">
            <v>VICEMINISTERIO DE ENERGIA ELECTRICA-MEM</v>
          </cell>
          <cell r="E139">
            <v>50000</v>
          </cell>
        </row>
        <row r="140">
          <cell r="B140" t="str">
            <v>ENRIQUE GARCIA</v>
          </cell>
          <cell r="C140" t="str">
            <v>LAVADOR VEHICULOS</v>
          </cell>
          <cell r="D140" t="str">
            <v>DIVISION DE TRANSPORTACION- MEM</v>
          </cell>
          <cell r="E140">
            <v>23000</v>
          </cell>
        </row>
        <row r="141">
          <cell r="B141" t="str">
            <v>EPIFANIO DIAZ VASQUEZ</v>
          </cell>
          <cell r="C141" t="str">
            <v>OBRERO</v>
          </cell>
          <cell r="D141" t="str">
            <v>VICEMINISTERIO DE MINAS</v>
          </cell>
          <cell r="E141">
            <v>20000</v>
          </cell>
        </row>
        <row r="142">
          <cell r="B142" t="str">
            <v>ERICK ANTONIO MERCER MELLA</v>
          </cell>
          <cell r="C142" t="str">
            <v>CHOFER</v>
          </cell>
          <cell r="D142" t="str">
            <v>DIVISION DE TRANSPORTACION- MEM</v>
          </cell>
          <cell r="E142">
            <v>30000</v>
          </cell>
        </row>
        <row r="143">
          <cell r="B143" t="str">
            <v>ERICKSON RAFAEL HERNANDEZ SANCHEZ</v>
          </cell>
          <cell r="C143" t="str">
            <v>AUXILIAR ADMINISTRATIVO (A)</v>
          </cell>
          <cell r="D143" t="str">
            <v>VICEMINISTERIO DE MINAS</v>
          </cell>
          <cell r="E143">
            <v>35000</v>
          </cell>
        </row>
        <row r="144">
          <cell r="B144" t="str">
            <v>ERIKA MARIE MERCEDES TOLEDO</v>
          </cell>
          <cell r="C144" t="str">
            <v>SECRETARIA</v>
          </cell>
          <cell r="D144" t="str">
            <v>DIRECCION DE COMUNICACIONES- MEM</v>
          </cell>
          <cell r="E144">
            <v>35000</v>
          </cell>
        </row>
        <row r="145">
          <cell r="B145" t="str">
            <v>ERIKSON ROYN PINALES MINYETY</v>
          </cell>
          <cell r="C145" t="str">
            <v>CHOFER</v>
          </cell>
          <cell r="D145" t="str">
            <v>DIVISION DE TRANSPORTACION- MEM</v>
          </cell>
          <cell r="E145">
            <v>25000</v>
          </cell>
        </row>
        <row r="146">
          <cell r="B146" t="str">
            <v>ERNESTO ACEVEDO PEÑA</v>
          </cell>
          <cell r="C146" t="str">
            <v>COORDINADOR (A)</v>
          </cell>
          <cell r="D146" t="str">
            <v>DIRECCION DE ENERGIA RENOVABLE- MEM</v>
          </cell>
          <cell r="E146">
            <v>185000</v>
          </cell>
        </row>
        <row r="147">
          <cell r="B147" t="str">
            <v>ESPERANZA ESTRELLA RODRIGUEZ</v>
          </cell>
          <cell r="C147" t="str">
            <v>RECEPCIONISTA</v>
          </cell>
          <cell r="D147" t="str">
            <v>DIRECCION DE PARQUE TEMATICO DE ENERGIA</v>
          </cell>
          <cell r="E147">
            <v>42000</v>
          </cell>
        </row>
        <row r="148">
          <cell r="B148" t="str">
            <v>EUDYS STARLING MEDINA SANTANA</v>
          </cell>
          <cell r="C148" t="str">
            <v>SUPERVISOR DE ALMACEN Y SUMINI</v>
          </cell>
          <cell r="D148" t="str">
            <v>DIVISION DE ALMACEN Y SUMINISTRO- MEM</v>
          </cell>
          <cell r="E148">
            <v>50000</v>
          </cell>
        </row>
        <row r="149">
          <cell r="B149" t="str">
            <v>EVELIN YULISA VALLEJO FRIAS</v>
          </cell>
          <cell r="C149" t="str">
            <v>AUXILIAR ADMINISTRATIVO (A)</v>
          </cell>
          <cell r="D149" t="str">
            <v>DIRECCION FINANCIERA- MEM</v>
          </cell>
          <cell r="E149">
            <v>42000</v>
          </cell>
        </row>
        <row r="150">
          <cell r="B150" t="str">
            <v>EVELYN VALDERA GUERRERO</v>
          </cell>
          <cell r="C150" t="str">
            <v>ANALISTA DE RECURSOS HUMANOS</v>
          </cell>
          <cell r="D150" t="str">
            <v>DEPARTAMENTO DE RELACIONES LABORALES Y S</v>
          </cell>
          <cell r="E150">
            <v>70000</v>
          </cell>
        </row>
        <row r="151">
          <cell r="B151" t="str">
            <v>EZEQUIEL FELIZ MATOS</v>
          </cell>
          <cell r="C151" t="str">
            <v>AUXILIAR DE GESTOR SOCIAL</v>
          </cell>
          <cell r="D151" t="str">
            <v>DIRECCION DE GESTION SOCIAL Y COMUNITARI</v>
          </cell>
          <cell r="E151">
            <v>35000</v>
          </cell>
        </row>
        <row r="152">
          <cell r="B152" t="str">
            <v>FABIO JOSE HERNANDEZ HERNANDEZ</v>
          </cell>
          <cell r="C152" t="str">
            <v>CHOFER</v>
          </cell>
          <cell r="D152" t="str">
            <v>DIVISION DE TRANSPORTACION- MEM</v>
          </cell>
          <cell r="E152">
            <v>25000</v>
          </cell>
        </row>
        <row r="153">
          <cell r="B153" t="str">
            <v>FATIMA DE JESUS NOVA ROSADO</v>
          </cell>
          <cell r="C153" t="str">
            <v>SECRETARIA</v>
          </cell>
          <cell r="D153" t="str">
            <v>DIRECCION DE TECNOLOGIAS DE LA INFORMACI</v>
          </cell>
          <cell r="E153">
            <v>50000</v>
          </cell>
        </row>
        <row r="154">
          <cell r="B154" t="str">
            <v>FAVIO OZUNA</v>
          </cell>
          <cell r="C154" t="str">
            <v>CAMARERO</v>
          </cell>
          <cell r="D154" t="str">
            <v>DIVISION DE MAYORDOMIA- MEM</v>
          </cell>
          <cell r="E154">
            <v>30000</v>
          </cell>
        </row>
        <row r="155">
          <cell r="B155" t="str">
            <v>FEDERICO ALEXIS DIAZ CEBALLOS</v>
          </cell>
          <cell r="C155" t="str">
            <v>AUXILIAR ADMINISTRATIVO (A)</v>
          </cell>
          <cell r="D155" t="str">
            <v>DEPARTAMENTO DE INGENIERIA PROYECTOS DE</v>
          </cell>
          <cell r="E155">
            <v>42000</v>
          </cell>
        </row>
        <row r="156">
          <cell r="B156" t="str">
            <v>FELICIA HILARIO HERNANDEZ</v>
          </cell>
          <cell r="C156" t="str">
            <v>AUXILIAR ADMINISTRATIVO (A)</v>
          </cell>
          <cell r="D156" t="str">
            <v>DEPARTAMENTO DE TESORERIA- MEM</v>
          </cell>
          <cell r="E156">
            <v>42000</v>
          </cell>
        </row>
        <row r="157">
          <cell r="B157" t="str">
            <v>FELIPE NUÑEZ BRAZOBAN</v>
          </cell>
          <cell r="C157" t="str">
            <v>AYUDANTE DE MANTENIMIENTO</v>
          </cell>
          <cell r="D157" t="str">
            <v>DEPARTAMENTO DE MANTENIMIENTO- MEM</v>
          </cell>
          <cell r="E157">
            <v>30000</v>
          </cell>
        </row>
        <row r="158">
          <cell r="B158" t="str">
            <v>FELIX ALCIBIADES LUNA ALBERTO</v>
          </cell>
          <cell r="C158" t="str">
            <v>AYUDANTE MANTENIMIENTO</v>
          </cell>
          <cell r="D158" t="str">
            <v>DEPARTAMENTO DE MANTENIMIENTO- MEM</v>
          </cell>
          <cell r="E158">
            <v>30000</v>
          </cell>
        </row>
        <row r="159">
          <cell r="B159" t="str">
            <v>FELIX MARIA REYES GUZMAN</v>
          </cell>
          <cell r="C159" t="str">
            <v>LINIERO(A)</v>
          </cell>
          <cell r="D159" t="str">
            <v>DEPARTAMENTO DE MONTAJE Y REHABILITACION</v>
          </cell>
          <cell r="E159">
            <v>55000</v>
          </cell>
        </row>
        <row r="160">
          <cell r="B160" t="str">
            <v>FELIX REYNOSO MORENO</v>
          </cell>
          <cell r="C160" t="str">
            <v>AUXILIAR ADMINISTRATIVO (A)</v>
          </cell>
          <cell r="D160" t="str">
            <v>DIVISION DE CORRESPONDENCIA Y ARCHIVO- M</v>
          </cell>
          <cell r="E160">
            <v>42000</v>
          </cell>
        </row>
        <row r="161">
          <cell r="B161" t="str">
            <v>FELIX SANTIAGO AMPARO GARCIA</v>
          </cell>
          <cell r="C161" t="str">
            <v>OBRERO (A)</v>
          </cell>
          <cell r="D161" t="str">
            <v>VICEMINISTERIO DE MINAS</v>
          </cell>
          <cell r="E161">
            <v>20000</v>
          </cell>
        </row>
        <row r="162">
          <cell r="B162" t="str">
            <v>FERNANDO BALBUENA JIMENEZ</v>
          </cell>
          <cell r="C162" t="str">
            <v>LINIERO(A)</v>
          </cell>
          <cell r="D162" t="str">
            <v>DEPARTAMENTO DE MONTAJE Y REHABILITACION</v>
          </cell>
          <cell r="E162">
            <v>50000</v>
          </cell>
        </row>
        <row r="163">
          <cell r="B163" t="str">
            <v>FERNANDO RHADAMES DIAZ TORRES</v>
          </cell>
          <cell r="C163" t="str">
            <v>ARQUITECTO (A)</v>
          </cell>
          <cell r="D163" t="str">
            <v>DIVISION DE PLANTA FISICA- MEM</v>
          </cell>
          <cell r="E163">
            <v>150000</v>
          </cell>
        </row>
        <row r="164">
          <cell r="B164" t="str">
            <v>FIDEL ERNESTO MEJIA MILIAN</v>
          </cell>
          <cell r="C164" t="str">
            <v>TÉCNICO(A) DE ACTIVIDADES DEPO</v>
          </cell>
          <cell r="D164" t="str">
            <v>DIRECCION ADMINISTRATIVO- MEM</v>
          </cell>
          <cell r="E164">
            <v>55000</v>
          </cell>
        </row>
        <row r="165">
          <cell r="B165" t="str">
            <v>FRANCHELIS MARIA SOSA FRIAS</v>
          </cell>
          <cell r="C165" t="str">
            <v>GESTOR DE PROTOCOLO</v>
          </cell>
          <cell r="D165" t="str">
            <v>DEPARTAMENTPO DE RELACIONES PUBLICAS- ME</v>
          </cell>
          <cell r="E165">
            <v>50000</v>
          </cell>
        </row>
        <row r="166">
          <cell r="B166" t="str">
            <v>FRANCHESCA CRUZ GARCIA</v>
          </cell>
          <cell r="C166" t="str">
            <v>SECRETARIA EJECUTIVA</v>
          </cell>
          <cell r="D166" t="str">
            <v>DIRECCION DE ELECTRIFICACION RURAL Y SUB</v>
          </cell>
          <cell r="E166">
            <v>45000</v>
          </cell>
        </row>
        <row r="167">
          <cell r="B167" t="str">
            <v>FRANCIS JOSUE BORROME SANTANA</v>
          </cell>
          <cell r="C167" t="str">
            <v>CHOFER</v>
          </cell>
          <cell r="D167" t="str">
            <v>DIVISION DE TRANSPORTACION- MEM</v>
          </cell>
          <cell r="E167">
            <v>25000</v>
          </cell>
        </row>
        <row r="168">
          <cell r="B168" t="str">
            <v>FRANCIS RAMIREZ ROSARIO</v>
          </cell>
          <cell r="C168" t="str">
            <v>ELECTRICISTA</v>
          </cell>
          <cell r="D168" t="str">
            <v>DEPARTAMENTO DE MICRO HIDROELECTRICA Y T</v>
          </cell>
          <cell r="E168">
            <v>50000</v>
          </cell>
        </row>
        <row r="169">
          <cell r="B169" t="str">
            <v>FRANCIS YONAURIS MENDOZA SANTOS</v>
          </cell>
          <cell r="C169" t="str">
            <v>SECRETARIA</v>
          </cell>
          <cell r="D169" t="str">
            <v>VICEMINISTERIO DE MINAS</v>
          </cell>
          <cell r="E169">
            <v>35000</v>
          </cell>
        </row>
        <row r="170">
          <cell r="B170" t="str">
            <v>FRANCISCA YUBELINA VARGAS VASQUEZ</v>
          </cell>
          <cell r="C170" t="str">
            <v>AUXILIAR ADMINISTRATIVO (A)</v>
          </cell>
          <cell r="D170" t="str">
            <v>VICEMINISTERIO DE INNOVACION Y TRANSICIO</v>
          </cell>
          <cell r="E170">
            <v>42000</v>
          </cell>
        </row>
        <row r="171">
          <cell r="B171" t="str">
            <v>FRANCISCO ARMANDO DIPLAN</v>
          </cell>
          <cell r="C171" t="str">
            <v>ENC. DEPTO. CONTROL AMB.</v>
          </cell>
          <cell r="D171" t="str">
            <v>VICEMINISTERIO DE MINAS</v>
          </cell>
          <cell r="E171">
            <v>64000</v>
          </cell>
        </row>
        <row r="172">
          <cell r="B172" t="str">
            <v>FRANCISCO SORIANO DE LA ROSA</v>
          </cell>
          <cell r="C172" t="str">
            <v>ELECTRICISTA</v>
          </cell>
          <cell r="D172" t="str">
            <v>DEPARTAMENTO DE MANTENIMIENTO- MEM</v>
          </cell>
          <cell r="E172">
            <v>55000</v>
          </cell>
        </row>
        <row r="173">
          <cell r="B173" t="str">
            <v>FRANCISCO VASQUEZ MENDOZA</v>
          </cell>
          <cell r="C173" t="str">
            <v>OBRERO</v>
          </cell>
          <cell r="D173" t="str">
            <v>VICEMINISTERIO DE MINAS</v>
          </cell>
          <cell r="E173">
            <v>20000</v>
          </cell>
        </row>
        <row r="174">
          <cell r="B174" t="str">
            <v>FRANKLIN MARTINEZ RODRIGUEZ</v>
          </cell>
          <cell r="C174" t="str">
            <v>SUPERVISOR DE TRANSPORTACION</v>
          </cell>
          <cell r="D174" t="str">
            <v>DIVISION DE TRANSPORTACION- MEM</v>
          </cell>
          <cell r="E174">
            <v>42000</v>
          </cell>
        </row>
        <row r="175">
          <cell r="B175" t="str">
            <v>FRANKLIN PAULA PAULINO</v>
          </cell>
          <cell r="C175" t="str">
            <v>CHOFER</v>
          </cell>
          <cell r="D175" t="str">
            <v>DIVISION DE TRANSPORTACION- MEM</v>
          </cell>
          <cell r="E175">
            <v>30000</v>
          </cell>
        </row>
        <row r="176">
          <cell r="B176" t="str">
            <v>FREDDY MARTINEZ</v>
          </cell>
          <cell r="C176" t="str">
            <v>AUXILIAR DE TRANSPORTACION</v>
          </cell>
          <cell r="D176" t="str">
            <v>DIVISION DE TRANSPORTACION- MEM</v>
          </cell>
          <cell r="E176">
            <v>32500</v>
          </cell>
        </row>
        <row r="177">
          <cell r="B177" t="str">
            <v>FREYLIN ESMAYLIN BATISTA DE LA CRUZ</v>
          </cell>
          <cell r="C177" t="str">
            <v>SUPERVISOR MANTENIMIENTO</v>
          </cell>
          <cell r="D177" t="str">
            <v>DEPARTAMENTO DE MANTENIMIENTO- MEM</v>
          </cell>
          <cell r="E177">
            <v>50000</v>
          </cell>
        </row>
        <row r="178">
          <cell r="B178" t="str">
            <v>GABRIEL FRANCISCO CARELA VALERA</v>
          </cell>
          <cell r="C178" t="str">
            <v>ANALISTA PROGRAMADOR</v>
          </cell>
          <cell r="D178" t="str">
            <v>DEPARTAMENTO DE DESARROLLO E IMPLEMENTAC</v>
          </cell>
          <cell r="E178">
            <v>75000</v>
          </cell>
        </row>
        <row r="179">
          <cell r="B179" t="str">
            <v>GABRIELA JIMENEZ</v>
          </cell>
          <cell r="C179" t="str">
            <v>CONSERJE</v>
          </cell>
          <cell r="D179" t="str">
            <v>DIVISION DE MAYORDOMIA- MEM</v>
          </cell>
          <cell r="E179">
            <v>25000</v>
          </cell>
        </row>
        <row r="180">
          <cell r="B180" t="str">
            <v>GADDIS ENRIQUE CORPORAN SEGURA</v>
          </cell>
          <cell r="C180" t="str">
            <v>VICEMINISTRO (A) DE ENERGIA NU</v>
          </cell>
          <cell r="D180" t="str">
            <v>VICEMINISTERIO DE ENERGIA NUCLEAR</v>
          </cell>
          <cell r="E180">
            <v>275000</v>
          </cell>
        </row>
        <row r="181">
          <cell r="B181" t="str">
            <v>GELSARY DARIANA CABRAL JOSE</v>
          </cell>
          <cell r="C181" t="str">
            <v>AUXILIAR ADMINISTRATIVO (A)</v>
          </cell>
          <cell r="D181" t="str">
            <v>DIRECCION DE RELACIONES INTERNACIONALES</v>
          </cell>
          <cell r="E181">
            <v>42000</v>
          </cell>
        </row>
        <row r="182">
          <cell r="B182" t="str">
            <v>GENARO RAFAEL RODRIGUEZ GERMAN</v>
          </cell>
          <cell r="C182" t="str">
            <v>ELECTRICISTA</v>
          </cell>
          <cell r="D182" t="str">
            <v>DEPARTAMENTO DE MANTENIMIENTO- MEM</v>
          </cell>
          <cell r="E182">
            <v>40000</v>
          </cell>
        </row>
        <row r="183">
          <cell r="B183" t="str">
            <v>GENESIS ROSARIO GARRIDO</v>
          </cell>
          <cell r="C183" t="str">
            <v>RECEPCIONISTA</v>
          </cell>
          <cell r="D183" t="str">
            <v>DEPARTAMENTO DE EVALUACION DEL DESEMPEÑO</v>
          </cell>
          <cell r="E183">
            <v>50000</v>
          </cell>
        </row>
        <row r="184">
          <cell r="B184" t="str">
            <v>GENOVEVA DE LA ROSA DE LA CRUZ</v>
          </cell>
          <cell r="C184" t="str">
            <v>AUXILIAR ALMACEN Y SUMINISTRO</v>
          </cell>
          <cell r="D184" t="str">
            <v>DIVISION DE ALMACEN Y SUMINISTRO- MEM</v>
          </cell>
          <cell r="E184">
            <v>42000</v>
          </cell>
        </row>
        <row r="185">
          <cell r="B185" t="str">
            <v>GENRY BARTOLO CHAVEZ JIMENEZ</v>
          </cell>
          <cell r="C185" t="str">
            <v>AYUDANTE MANTENIMIENTO</v>
          </cell>
          <cell r="D185" t="str">
            <v>DEPARTAMENTO DE MANTENIMIENTO- MEM</v>
          </cell>
          <cell r="E185">
            <v>20000</v>
          </cell>
        </row>
        <row r="186">
          <cell r="B186" t="str">
            <v>GERALDO MARTINEZ TAVAREZ</v>
          </cell>
          <cell r="C186" t="str">
            <v>SUPERVISOR ALMACEN</v>
          </cell>
          <cell r="D186" t="str">
            <v>DEPARTAMENTO DE MICRO HIDROELECTRICA Y T</v>
          </cell>
          <cell r="E186">
            <v>60000</v>
          </cell>
        </row>
        <row r="187">
          <cell r="B187" t="str">
            <v>GINA MERY MARTINEZ HERNANDEZ</v>
          </cell>
          <cell r="C187" t="str">
            <v>CAMARERA</v>
          </cell>
          <cell r="D187" t="str">
            <v>DIVISION DE MAYORDOMIA- MEM</v>
          </cell>
          <cell r="E187">
            <v>30000</v>
          </cell>
        </row>
        <row r="188">
          <cell r="B188" t="str">
            <v>GINEISSYS TISSEL THEN</v>
          </cell>
          <cell r="C188" t="str">
            <v>RECEPCIONISTA</v>
          </cell>
          <cell r="D188" t="str">
            <v>DIVISION DE CORRESPONDENCIA Y ARCHIVO- M</v>
          </cell>
          <cell r="E188">
            <v>42000</v>
          </cell>
        </row>
        <row r="189">
          <cell r="B189" t="str">
            <v>GIOVANNI EMILIO BLOISE GARCIA</v>
          </cell>
          <cell r="C189" t="str">
            <v>VICEMINISTRO (A) DE MINAS</v>
          </cell>
          <cell r="D189" t="str">
            <v>VICEMINISTERIO DE MINAS</v>
          </cell>
          <cell r="E189">
            <v>275000</v>
          </cell>
        </row>
        <row r="190">
          <cell r="B190" t="str">
            <v>GISELA MARTINEZ ADAD</v>
          </cell>
          <cell r="C190" t="str">
            <v>CAMARERA</v>
          </cell>
          <cell r="D190" t="str">
            <v>DEPARTAMENTO DE SERVICIOS GENERALES- MEM</v>
          </cell>
          <cell r="E190">
            <v>25000</v>
          </cell>
        </row>
        <row r="191">
          <cell r="B191" t="str">
            <v>GLADIS MELISSA RODRIGUEZ DE LOS SANT</v>
          </cell>
          <cell r="C191" t="str">
            <v>AUXILIAR ADMINISTRATIVO (A)</v>
          </cell>
          <cell r="D191" t="str">
            <v>DIVISION DE CORRESPONDENCIA Y ARCHIVO- M</v>
          </cell>
          <cell r="E191">
            <v>35000</v>
          </cell>
        </row>
        <row r="192">
          <cell r="B192" t="str">
            <v>GLENY CONTRERAS</v>
          </cell>
          <cell r="C192" t="str">
            <v>CAMARERA</v>
          </cell>
          <cell r="D192" t="str">
            <v>DIVISION DE MAYORDOMIA- MEM</v>
          </cell>
          <cell r="E192">
            <v>30000</v>
          </cell>
        </row>
        <row r="193">
          <cell r="B193" t="str">
            <v>GLORIA ROMERO MELO</v>
          </cell>
          <cell r="C193" t="str">
            <v>SUPERVISOR MANTENIMIENTO</v>
          </cell>
          <cell r="D193" t="str">
            <v>DEPARTAMENTO DE MANTENIMIENTO- MEM</v>
          </cell>
          <cell r="E193">
            <v>50000</v>
          </cell>
        </row>
        <row r="194">
          <cell r="B194" t="str">
            <v>GLORIAN MARTINEZ PERALTA</v>
          </cell>
          <cell r="C194" t="str">
            <v>ASISTENTE DEL DESPACHO</v>
          </cell>
          <cell r="D194" t="str">
            <v>MINISTERIO DE ENERGIA Y MINAS</v>
          </cell>
          <cell r="E194">
            <v>120000</v>
          </cell>
        </row>
        <row r="195">
          <cell r="B195" t="str">
            <v>GOMEZ NUÑEZ JORGE</v>
          </cell>
          <cell r="C195" t="str">
            <v>ENC. DEPARTAMENTO DE PROTECCIO</v>
          </cell>
          <cell r="D195" t="str">
            <v>DEPARTAMENTO DE PROTECCION RADIOLOGICA Y</v>
          </cell>
          <cell r="E195">
            <v>135000</v>
          </cell>
        </row>
        <row r="196">
          <cell r="B196" t="str">
            <v>GRECIA FLORIAN FLORIAN</v>
          </cell>
          <cell r="C196" t="str">
            <v>CONSERJE</v>
          </cell>
          <cell r="D196" t="str">
            <v>DIVISION DE MAYORDOMIA- MEM</v>
          </cell>
          <cell r="E196">
            <v>25000</v>
          </cell>
        </row>
        <row r="197">
          <cell r="B197" t="str">
            <v>GREGORIO ABREU MENDEZ</v>
          </cell>
          <cell r="C197" t="str">
            <v>OBRERO</v>
          </cell>
          <cell r="D197" t="str">
            <v>VICEMINISTERIO DE MINAS</v>
          </cell>
          <cell r="E197">
            <v>20000</v>
          </cell>
        </row>
        <row r="198">
          <cell r="B198" t="str">
            <v>GRISMAILY GERMANIA ESPINOSA MORROBEL</v>
          </cell>
          <cell r="C198" t="str">
            <v>RECEPCIONISTA</v>
          </cell>
          <cell r="D198" t="str">
            <v>DEPARTAMENTPO DE RELACIONES PUBLICAS- ME</v>
          </cell>
          <cell r="E198">
            <v>42000</v>
          </cell>
        </row>
        <row r="199">
          <cell r="B199" t="str">
            <v>GUADALUPE UBRI</v>
          </cell>
          <cell r="C199" t="str">
            <v>CONSERJE</v>
          </cell>
          <cell r="D199" t="str">
            <v>DIVISION DE MAYORDOMIA- MEM</v>
          </cell>
          <cell r="E199">
            <v>20000</v>
          </cell>
        </row>
        <row r="200">
          <cell r="B200" t="str">
            <v>GUILLERMO ANTONIO PINEDA TRINIDAD</v>
          </cell>
          <cell r="C200" t="str">
            <v>OPERADOR EQUIPOS PESADOS</v>
          </cell>
          <cell r="D200" t="str">
            <v>VICEMINISTERIO DE MINAS</v>
          </cell>
          <cell r="E200">
            <v>31500</v>
          </cell>
        </row>
        <row r="201">
          <cell r="B201" t="str">
            <v>GUILLERMO PEREZ FELIX</v>
          </cell>
          <cell r="C201" t="str">
            <v>FACILITADOR</v>
          </cell>
          <cell r="D201" t="str">
            <v>DIRECCION DE GESTION SOCIAL Y COMUNITARI</v>
          </cell>
          <cell r="E201">
            <v>40000</v>
          </cell>
        </row>
        <row r="202">
          <cell r="B202" t="str">
            <v>GUILLERMO SILVERIO</v>
          </cell>
          <cell r="C202" t="str">
            <v>LAVADOR VEHICULOS</v>
          </cell>
          <cell r="D202" t="str">
            <v>DIVISION DE TALLER- MEM</v>
          </cell>
          <cell r="E202">
            <v>30000</v>
          </cell>
        </row>
        <row r="203">
          <cell r="B203" t="str">
            <v>GUSTAVO ADOLFO MEJIA-RICART DEL ROSA</v>
          </cell>
          <cell r="C203" t="str">
            <v>DIRECTOR RELACIONES INTERNACI</v>
          </cell>
          <cell r="D203" t="str">
            <v>DIRECCION DE RELACIONES INTERNACIONALES</v>
          </cell>
          <cell r="E203">
            <v>200000</v>
          </cell>
        </row>
        <row r="204">
          <cell r="B204" t="str">
            <v>HADHYSON MANUEL HILARIO PEREZ</v>
          </cell>
          <cell r="C204" t="str">
            <v>OBRERO</v>
          </cell>
          <cell r="D204" t="str">
            <v>VICEMINISTERIO DE MINAS</v>
          </cell>
          <cell r="E204">
            <v>20000</v>
          </cell>
        </row>
        <row r="205">
          <cell r="B205" t="str">
            <v>HAROL ERNESTO SANTANA AYALA</v>
          </cell>
          <cell r="C205" t="str">
            <v>ELECTRICISTA</v>
          </cell>
          <cell r="D205" t="str">
            <v>DEPARTAMENTO DE MANTENIMIENTO- MEM</v>
          </cell>
          <cell r="E205">
            <v>60000</v>
          </cell>
        </row>
        <row r="206">
          <cell r="B206" t="str">
            <v>HARRY DE LOS SANTOS JAVIER</v>
          </cell>
          <cell r="C206" t="str">
            <v>CHOFER</v>
          </cell>
          <cell r="D206" t="str">
            <v>DIVISION DE TRANSPORTACION- MEM</v>
          </cell>
          <cell r="E206">
            <v>30000</v>
          </cell>
        </row>
        <row r="207">
          <cell r="B207" t="str">
            <v>HECTOR JULIO ALVARADO</v>
          </cell>
          <cell r="C207" t="str">
            <v>MENSAJERO EXTERNO</v>
          </cell>
          <cell r="D207" t="str">
            <v>DIVISION DE CORRESPONDENCIA Y ARCHIVO- M</v>
          </cell>
          <cell r="E207">
            <v>20000</v>
          </cell>
        </row>
        <row r="208">
          <cell r="B208" t="str">
            <v>HENDRIX RAFAEL VILLAMAN DOMINGUEZ</v>
          </cell>
          <cell r="C208" t="str">
            <v>SUPERVISOR MANTENIMIENTO</v>
          </cell>
          <cell r="D208" t="str">
            <v>DEPARTAMENTO DE MANTENIMIENTO- MEM</v>
          </cell>
          <cell r="E208">
            <v>42000</v>
          </cell>
        </row>
        <row r="209">
          <cell r="B209" t="str">
            <v>HENDRY MOQUETE SANCHEZ</v>
          </cell>
          <cell r="C209" t="str">
            <v>LAVADOR VEHICULOS</v>
          </cell>
          <cell r="D209" t="str">
            <v>DIVISION DE TRANSPORTACION- MEM</v>
          </cell>
          <cell r="E209">
            <v>25000</v>
          </cell>
        </row>
        <row r="210">
          <cell r="B210" t="str">
            <v>HILARIA VILLANUEVA GIL</v>
          </cell>
          <cell r="C210" t="str">
            <v>CONSERJE</v>
          </cell>
          <cell r="D210" t="str">
            <v>DIVISION DE MAYORDOMIA- MEM</v>
          </cell>
          <cell r="E210">
            <v>20000</v>
          </cell>
        </row>
        <row r="211">
          <cell r="B211" t="str">
            <v>HIPOLITO REYES</v>
          </cell>
          <cell r="C211" t="str">
            <v>AUXILIAR DE TRANSPORTACION</v>
          </cell>
          <cell r="D211" t="str">
            <v>DIVISION DE TRANSPORTACION- MEM</v>
          </cell>
          <cell r="E211">
            <v>42000</v>
          </cell>
        </row>
        <row r="212">
          <cell r="B212" t="str">
            <v>ISIDRO DE LA ROSA DE JESUS</v>
          </cell>
          <cell r="C212" t="str">
            <v>AUXILIAR ALMACEN Y SUMINISTRO</v>
          </cell>
          <cell r="D212" t="str">
            <v>DIVISION DE ALMACEN Y SUMINISTRO- MEM</v>
          </cell>
          <cell r="E212">
            <v>42000</v>
          </cell>
        </row>
        <row r="213">
          <cell r="B213" t="str">
            <v>ISMAEL GALVAN MENDEZ</v>
          </cell>
          <cell r="C213" t="str">
            <v>AUXILIAR ADMINISTRATIVO (A)</v>
          </cell>
          <cell r="D213" t="str">
            <v>DEPARTAMENTO DE SERVICIOS GENERALES- MEM</v>
          </cell>
          <cell r="E213">
            <v>35000</v>
          </cell>
        </row>
        <row r="214">
          <cell r="B214" t="str">
            <v>ISRAEL NUÑEZ FELIZ</v>
          </cell>
          <cell r="C214" t="str">
            <v>CHOFER</v>
          </cell>
          <cell r="D214" t="str">
            <v>DIVISION DE TRANSPORTACION- MEM</v>
          </cell>
          <cell r="E214">
            <v>30000</v>
          </cell>
        </row>
        <row r="215">
          <cell r="B215" t="str">
            <v>IVELISSE DEL CARMEN MUÑOZ MEJIA</v>
          </cell>
          <cell r="C215" t="str">
            <v>SECRETARIA EJECUTIVA</v>
          </cell>
          <cell r="D215" t="str">
            <v>VICEMINISTERIO DE MINAS</v>
          </cell>
          <cell r="E215">
            <v>80000</v>
          </cell>
        </row>
        <row r="216">
          <cell r="B216" t="str">
            <v>IVETTE ARABELIS REYES MATOS</v>
          </cell>
          <cell r="C216" t="str">
            <v>SECRETARIA</v>
          </cell>
          <cell r="D216" t="str">
            <v>DIRECCION DE EXPLORACION Y PRODUCCION DE</v>
          </cell>
          <cell r="E216">
            <v>50000</v>
          </cell>
        </row>
        <row r="217">
          <cell r="B217" t="str">
            <v>JACK MARCOS PAULINO BAUTISTA</v>
          </cell>
          <cell r="C217" t="str">
            <v>CHOFER</v>
          </cell>
          <cell r="D217" t="str">
            <v>VICEMINISTERIO DE MINAS</v>
          </cell>
          <cell r="E217">
            <v>50000</v>
          </cell>
        </row>
        <row r="218">
          <cell r="B218" t="str">
            <v>JACOBO ARTURO SIMON MONZON</v>
          </cell>
          <cell r="C218" t="str">
            <v>ENCARGADO (A) DEPTO. REGISTRO</v>
          </cell>
          <cell r="D218" t="str">
            <v>DEPARTAMENTO DE REGISTRO, CONTROL Y NOMI</v>
          </cell>
          <cell r="E218">
            <v>130000</v>
          </cell>
        </row>
        <row r="219">
          <cell r="B219" t="str">
            <v>JAIDEN EPAMINONDAS BLANCO</v>
          </cell>
          <cell r="C219" t="str">
            <v>AYUDANTE MANTENIMIENTO</v>
          </cell>
          <cell r="D219" t="str">
            <v>DEPARTAMENTO DE MANTENIMIENTO- MEM</v>
          </cell>
          <cell r="E219">
            <v>20000</v>
          </cell>
        </row>
        <row r="220">
          <cell r="B220" t="str">
            <v>JEANIFFER MICHELL PIMENTEL ALCANTARA</v>
          </cell>
          <cell r="C220" t="str">
            <v>SECRETARIA</v>
          </cell>
          <cell r="D220" t="str">
            <v>VICEMINISTERIO DE INNOVACION Y TRANSICIO</v>
          </cell>
          <cell r="E220">
            <v>65000</v>
          </cell>
        </row>
        <row r="221">
          <cell r="B221" t="str">
            <v>JEFFERSON SOLANO DE LOS SANTOS</v>
          </cell>
          <cell r="C221" t="str">
            <v>ELECTRICISTA</v>
          </cell>
          <cell r="D221" t="str">
            <v>DEPARTAMENTO DE MANTENIMIENTO- MEM</v>
          </cell>
          <cell r="E221">
            <v>55000</v>
          </cell>
        </row>
        <row r="222">
          <cell r="B222" t="str">
            <v>JENNIFER CAROLINA BIDO RODRIGUEZ</v>
          </cell>
          <cell r="C222" t="str">
            <v>AUXILIAR ADMINISTRATIVO (A)</v>
          </cell>
          <cell r="D222" t="str">
            <v>DEPARTAMENTO DE COMPRAS Y CONTRATACIONES</v>
          </cell>
          <cell r="E222">
            <v>75000</v>
          </cell>
        </row>
        <row r="223">
          <cell r="B223" t="str">
            <v>JENNIFFER RAMOS SANCHEZ</v>
          </cell>
          <cell r="C223" t="str">
            <v>GESTOR SOCIAL</v>
          </cell>
          <cell r="D223" t="str">
            <v>DIRECCION DE GESTION SOCIAL Y COMUNITARI</v>
          </cell>
          <cell r="E223">
            <v>65000</v>
          </cell>
        </row>
        <row r="224">
          <cell r="B224" t="str">
            <v>JENNY ALTAGRACIA HERNANDEZ FERNANDEZ</v>
          </cell>
          <cell r="C224" t="str">
            <v>MEDICO OCUPACIONAL</v>
          </cell>
          <cell r="D224" t="str">
            <v>DEPARTAMENTO DE RELACIONES LABORALES Y S</v>
          </cell>
          <cell r="E224">
            <v>75000</v>
          </cell>
        </row>
        <row r="225">
          <cell r="B225" t="str">
            <v>JENNY SUHEIT PIMENTEL MERCADO</v>
          </cell>
          <cell r="C225" t="str">
            <v>CAMARERA</v>
          </cell>
          <cell r="D225" t="str">
            <v>DIVISION DE MAYORDOMIA- MEM</v>
          </cell>
          <cell r="E225">
            <v>25000</v>
          </cell>
        </row>
        <row r="226">
          <cell r="B226" t="str">
            <v>JEREMIA RAMIREZ RODRIGUEZ</v>
          </cell>
          <cell r="C226" t="str">
            <v>CHOFER</v>
          </cell>
          <cell r="D226" t="str">
            <v>DIVISION DE TRANSPORTACION- MEM</v>
          </cell>
          <cell r="E226">
            <v>30000</v>
          </cell>
        </row>
        <row r="227">
          <cell r="B227" t="str">
            <v>JEURYS IBAN DELGADO BAEZ</v>
          </cell>
          <cell r="C227" t="str">
            <v>SUPERVISOR DE TRANSPORTACION</v>
          </cell>
          <cell r="D227" t="str">
            <v>DIVISION DE TRANSPORTACION- MEM</v>
          </cell>
          <cell r="E227">
            <v>42000</v>
          </cell>
        </row>
        <row r="228">
          <cell r="B228" t="str">
            <v>JINY CLETO PAREDES</v>
          </cell>
          <cell r="C228" t="str">
            <v>CAMARERA</v>
          </cell>
          <cell r="D228" t="str">
            <v>DIVISION DE MAYORDOMIA- MEM</v>
          </cell>
          <cell r="E228">
            <v>30000</v>
          </cell>
        </row>
        <row r="229">
          <cell r="B229" t="str">
            <v>JOAN JOSEPH ANTOINE GIACINTI SANTOS</v>
          </cell>
          <cell r="C229" t="str">
            <v>GESTOR DE PROTOCOLO</v>
          </cell>
          <cell r="D229" t="str">
            <v>DEPARTAMENTPO DE RELACIONES PUBLICAS- ME</v>
          </cell>
          <cell r="E229">
            <v>60000</v>
          </cell>
        </row>
        <row r="230">
          <cell r="B230" t="str">
            <v>JOAQUIN OZUNA MARTINEZ</v>
          </cell>
          <cell r="C230" t="str">
            <v>SUPERVISOR (A) MAYORDOMIA</v>
          </cell>
          <cell r="D230" t="str">
            <v>DIVISION DE MAYORDOMIA- MEM</v>
          </cell>
          <cell r="E230">
            <v>55000</v>
          </cell>
        </row>
        <row r="231">
          <cell r="B231" t="str">
            <v>JOEL ADRIAN SANTOS ECHAVARRIA</v>
          </cell>
          <cell r="C231" t="str">
            <v>MINISTRO (A)</v>
          </cell>
          <cell r="D231" t="str">
            <v>MINISTERIO DE ENERGIA Y MINAS</v>
          </cell>
          <cell r="E231">
            <v>300000</v>
          </cell>
        </row>
        <row r="232">
          <cell r="B232" t="str">
            <v>JOEL ALEXANDER RAMIREZ DE DIOS</v>
          </cell>
          <cell r="C232" t="str">
            <v>ASESOR (A)</v>
          </cell>
          <cell r="D232" t="str">
            <v>MINISTERIO DE ENERGIA Y MINAS</v>
          </cell>
          <cell r="E232">
            <v>195000</v>
          </cell>
        </row>
        <row r="233">
          <cell r="B233" t="str">
            <v>JOEL HERMOGENES NUÑEZ BUENO</v>
          </cell>
          <cell r="C233" t="str">
            <v>ADMINISTRADOR/A SEGURIDAD TECN</v>
          </cell>
          <cell r="D233" t="str">
            <v>DEPARTAMENTO DE SEGURIDAD Y MONITOREO TI</v>
          </cell>
          <cell r="E233">
            <v>70000</v>
          </cell>
        </row>
        <row r="234">
          <cell r="B234" t="str">
            <v>JOEL RODRIGUEZ</v>
          </cell>
          <cell r="C234" t="str">
            <v>MECANICO</v>
          </cell>
          <cell r="D234" t="str">
            <v>DIVISION DE TALLER- MEM</v>
          </cell>
          <cell r="E234">
            <v>50000</v>
          </cell>
        </row>
        <row r="235">
          <cell r="B235" t="str">
            <v>JOEL SANCHEZ VELEZ</v>
          </cell>
          <cell r="C235" t="str">
            <v>AUXILIAR DE TRANSPORTACION</v>
          </cell>
          <cell r="D235" t="str">
            <v>DIVISION DE TRANSPORTACION- MEM</v>
          </cell>
          <cell r="E235">
            <v>42000</v>
          </cell>
        </row>
        <row r="236">
          <cell r="B236" t="str">
            <v>JOHAN MANUEL FRIAS PAYANO</v>
          </cell>
          <cell r="C236" t="str">
            <v>AUXILIAR ALMACEN Y SUMINISTRO</v>
          </cell>
          <cell r="D236" t="str">
            <v>DIVISION DE ALMACEN Y SUMINISTRO- MEM</v>
          </cell>
          <cell r="E236">
            <v>42000</v>
          </cell>
        </row>
        <row r="237">
          <cell r="B237" t="str">
            <v>JOHANNA MAÑON CONSUEGRA</v>
          </cell>
          <cell r="C237" t="str">
            <v>CONSERJE</v>
          </cell>
          <cell r="D237" t="str">
            <v>DIVISION DE MAYORDOMIA- MEM</v>
          </cell>
          <cell r="E237">
            <v>20000</v>
          </cell>
        </row>
        <row r="238">
          <cell r="B238" t="str">
            <v>JORGE ARTURO CAYETANO MARTE</v>
          </cell>
          <cell r="C238" t="str">
            <v>AUXILIAR ADMINISTRATIVO (A)</v>
          </cell>
          <cell r="D238" t="str">
            <v>DEPARTAMENTO DE CALIDAD EN LA GESTION-ME</v>
          </cell>
          <cell r="E238">
            <v>42000</v>
          </cell>
        </row>
        <row r="239">
          <cell r="B239" t="str">
            <v>JOSE ABEL NOREL BALBUENA</v>
          </cell>
          <cell r="C239" t="str">
            <v>CHOFER</v>
          </cell>
          <cell r="D239" t="str">
            <v>DIVISION DE TRANSPORTACION- MEM</v>
          </cell>
          <cell r="E239">
            <v>30000</v>
          </cell>
        </row>
        <row r="240">
          <cell r="B240" t="str">
            <v>JOSE ALBERTO SANCHEZ MARTE</v>
          </cell>
          <cell r="C240" t="str">
            <v>AUXILIAR ADMINISTRATIVO (A)</v>
          </cell>
          <cell r="D240" t="str">
            <v>VICEMINISTERIO DE MINAS</v>
          </cell>
          <cell r="E240">
            <v>35000</v>
          </cell>
        </row>
        <row r="241">
          <cell r="B241" t="str">
            <v>JOSE ALBERTO TAVERAS</v>
          </cell>
          <cell r="C241" t="str">
            <v>CHOFER</v>
          </cell>
          <cell r="D241" t="str">
            <v>DIVISION DE TRANSPORTACION- MEM</v>
          </cell>
          <cell r="E241">
            <v>30000</v>
          </cell>
        </row>
        <row r="242">
          <cell r="B242" t="str">
            <v>JOSE ALBERTO VALDEZ BELTRE</v>
          </cell>
          <cell r="C242" t="str">
            <v>CAMAROGRAFO</v>
          </cell>
          <cell r="D242" t="str">
            <v>DEPARTAMENTPO DE RELACIONES PUBLICAS- ME</v>
          </cell>
          <cell r="E242">
            <v>60000</v>
          </cell>
        </row>
        <row r="243">
          <cell r="B243" t="str">
            <v>JOSE ALMANDO MONTAS SOLANO</v>
          </cell>
          <cell r="C243" t="str">
            <v>PLOMERO</v>
          </cell>
          <cell r="D243" t="str">
            <v>DEPARTAMENTO DE MANTENIMIENTO- MEM</v>
          </cell>
          <cell r="E243">
            <v>45000</v>
          </cell>
        </row>
        <row r="244">
          <cell r="B244" t="str">
            <v>JOSE ALTAGRACIA HERNANDEZ EVANGELIST</v>
          </cell>
          <cell r="C244" t="str">
            <v>OBRERO (A)</v>
          </cell>
          <cell r="D244" t="str">
            <v>VICEMINISTERIO DE MINAS</v>
          </cell>
          <cell r="E244">
            <v>20000</v>
          </cell>
        </row>
        <row r="245">
          <cell r="B245" t="str">
            <v>JOSE ANGEL BIENVENIDO JIMENEZ GUTIER</v>
          </cell>
          <cell r="C245" t="str">
            <v>ASISTENTE</v>
          </cell>
          <cell r="D245" t="str">
            <v>DEPARTAMENTO DE INGENIERIA PROYECTOS DE</v>
          </cell>
          <cell r="E245">
            <v>60000</v>
          </cell>
        </row>
        <row r="246">
          <cell r="B246" t="str">
            <v>JOSE ANGEL CASTILLO</v>
          </cell>
          <cell r="C246" t="str">
            <v>AYUDANTE</v>
          </cell>
          <cell r="D246" t="str">
            <v>DEPARTAMENTO DE MONTAJE Y REHABILITACION</v>
          </cell>
          <cell r="E246">
            <v>35000</v>
          </cell>
        </row>
        <row r="247">
          <cell r="B247" t="str">
            <v>JOSE ANGEL MEDRANO PEREZ</v>
          </cell>
          <cell r="C247" t="str">
            <v>GESTOR DE REDES SOCIALES</v>
          </cell>
          <cell r="D247" t="str">
            <v>DIRECCION DE COMUNICACIONES- MEM</v>
          </cell>
          <cell r="E247">
            <v>50000</v>
          </cell>
        </row>
        <row r="248">
          <cell r="B248" t="str">
            <v>JOSE ANTONIO BATISTA PUELLO</v>
          </cell>
          <cell r="C248" t="str">
            <v>LINIERO(A)</v>
          </cell>
          <cell r="D248" t="str">
            <v>DEPARTAMENTO DE MONTAJE Y REHABILITACION</v>
          </cell>
          <cell r="E248">
            <v>50000</v>
          </cell>
        </row>
        <row r="249">
          <cell r="B249" t="str">
            <v>JOSE ANTONIO CRISOSTOMO GUZMAN</v>
          </cell>
          <cell r="C249" t="str">
            <v>AYUDANTE MANTENIMIENTO</v>
          </cell>
          <cell r="D249" t="str">
            <v>DEPARTAMENTO DE MANTENIMIENTO- MEM</v>
          </cell>
          <cell r="E249">
            <v>25000</v>
          </cell>
        </row>
        <row r="250">
          <cell r="B250" t="str">
            <v>JOSE ANTONIO PEÑA CABRERA</v>
          </cell>
          <cell r="C250" t="str">
            <v>SUPERVISOR MANTENIMIENTO</v>
          </cell>
          <cell r="D250" t="str">
            <v>DEPARTAMENTO DE MANTENIMIENTO- MEM</v>
          </cell>
          <cell r="E250">
            <v>50000</v>
          </cell>
        </row>
        <row r="251">
          <cell r="B251" t="str">
            <v>JOSE ANTONIO UREÑA DE LA CRUZ</v>
          </cell>
          <cell r="C251" t="str">
            <v>AUXILIAR ALMACEN Y SUMINISTRO</v>
          </cell>
          <cell r="D251" t="str">
            <v>DIVISION DE ALMACEN Y SUMINISTRO- MEM</v>
          </cell>
          <cell r="E251">
            <v>42000</v>
          </cell>
        </row>
        <row r="252">
          <cell r="B252" t="str">
            <v>JOSE CIRILO REYNOSO AMPARO</v>
          </cell>
          <cell r="C252" t="str">
            <v>OBRERO</v>
          </cell>
          <cell r="D252" t="str">
            <v>VICEMINISTERIO DE MINAS</v>
          </cell>
          <cell r="E252">
            <v>20000</v>
          </cell>
        </row>
        <row r="253">
          <cell r="B253" t="str">
            <v>JOSE HERNANDEZ</v>
          </cell>
          <cell r="C253" t="str">
            <v>OBRERO (A)</v>
          </cell>
          <cell r="D253" t="str">
            <v>VICEMINISTERIO DE MINAS</v>
          </cell>
          <cell r="E253">
            <v>20000</v>
          </cell>
        </row>
        <row r="254">
          <cell r="B254" t="str">
            <v>JOSE LUIS CASTRO</v>
          </cell>
          <cell r="C254" t="str">
            <v>CHOFER</v>
          </cell>
          <cell r="D254" t="str">
            <v>DIVISION DE TRANSPORTACION- MEM</v>
          </cell>
          <cell r="E254">
            <v>30000</v>
          </cell>
        </row>
        <row r="255">
          <cell r="B255" t="str">
            <v>JOSE LUIS ENCARNACIÓN VARGAS</v>
          </cell>
          <cell r="C255" t="str">
            <v>COORDINADOR PROVINCIAL</v>
          </cell>
          <cell r="D255" t="str">
            <v>DIRECCION DE GESTION SOCIAL Y COMUNITARI</v>
          </cell>
          <cell r="E255">
            <v>40000</v>
          </cell>
        </row>
        <row r="256">
          <cell r="B256" t="str">
            <v>JOSE LUIS MUÑOZ PANIAGUA</v>
          </cell>
          <cell r="C256" t="str">
            <v>MECANICO</v>
          </cell>
          <cell r="D256" t="str">
            <v>DIVISION DE TALLER- MEM</v>
          </cell>
          <cell r="E256">
            <v>50000</v>
          </cell>
        </row>
        <row r="257">
          <cell r="B257" t="str">
            <v>JOSE MANUEL BATISTA TAVERAS</v>
          </cell>
          <cell r="C257" t="str">
            <v>AYUDANTE MANTENIMIENTO</v>
          </cell>
          <cell r="D257" t="str">
            <v>DEPARTAMENTO DE MANTENIMIENTO- MEM</v>
          </cell>
          <cell r="E257">
            <v>30000</v>
          </cell>
        </row>
        <row r="258">
          <cell r="B258" t="str">
            <v>JOSE MANUEL CASTILLO GUZMAN</v>
          </cell>
          <cell r="C258" t="str">
            <v>AYUDANTE DE MANTENIMIENTO</v>
          </cell>
          <cell r="D258" t="str">
            <v>DEPARTAMENTO DE MANTENIMIENTO- MEM</v>
          </cell>
          <cell r="E258">
            <v>30000</v>
          </cell>
        </row>
        <row r="259">
          <cell r="B259" t="str">
            <v>JOSE MERCEDES</v>
          </cell>
          <cell r="C259" t="str">
            <v>AYUDANTE MANTENIMIENTO</v>
          </cell>
          <cell r="D259" t="str">
            <v>DEPARTAMENTO DE MANTENIMIENTO- MEM</v>
          </cell>
          <cell r="E259">
            <v>30000</v>
          </cell>
        </row>
        <row r="260">
          <cell r="B260" t="str">
            <v>JOSE MIGUEL SELMO BRAZOBAN</v>
          </cell>
          <cell r="C260" t="str">
            <v>SUPERVISOR MANTENIMIENTO</v>
          </cell>
          <cell r="D260" t="str">
            <v>DEPARTAMENTO DE MANTENIMIENTO- MEM</v>
          </cell>
          <cell r="E260">
            <v>75000</v>
          </cell>
        </row>
        <row r="261">
          <cell r="B261" t="str">
            <v>JOSE RAMON GOMEZ DE LA CRUZ</v>
          </cell>
          <cell r="C261" t="str">
            <v>ELECTRICISTA</v>
          </cell>
          <cell r="D261" t="str">
            <v>DEPARTAMENTO DE MANTENIMIENTO- MEM</v>
          </cell>
          <cell r="E261">
            <v>50000</v>
          </cell>
        </row>
        <row r="262">
          <cell r="B262" t="str">
            <v>JOSE RAMON GOMEZ DIAZ</v>
          </cell>
          <cell r="C262" t="str">
            <v>SUB-DIRECTOR TECNICO</v>
          </cell>
          <cell r="D262" t="str">
            <v>VICEMINISTERIO DE MINAS</v>
          </cell>
          <cell r="E262">
            <v>102000</v>
          </cell>
        </row>
        <row r="263">
          <cell r="B263" t="str">
            <v>JOSEFA DE LA ROSA DE LA CRUZ</v>
          </cell>
          <cell r="C263" t="str">
            <v>CONSERJE</v>
          </cell>
          <cell r="D263" t="str">
            <v>DIVISION DE MAYORDOMIA- MEM</v>
          </cell>
          <cell r="E263">
            <v>30000</v>
          </cell>
        </row>
        <row r="264">
          <cell r="B264" t="str">
            <v>JUAN ALBERTO ROJAS MARTINEZ</v>
          </cell>
          <cell r="C264" t="str">
            <v>CHOFER</v>
          </cell>
          <cell r="D264" t="str">
            <v>DIVISION DE TRANSPORTACION- MEM</v>
          </cell>
          <cell r="E264">
            <v>30000</v>
          </cell>
        </row>
        <row r="265">
          <cell r="B265" t="str">
            <v>JUAN ANTONIO VALDEZ</v>
          </cell>
          <cell r="C265" t="str">
            <v>CHOFER</v>
          </cell>
          <cell r="D265" t="str">
            <v>DIVISION DE TRANSPORTACION- MEM</v>
          </cell>
          <cell r="E265">
            <v>30000</v>
          </cell>
        </row>
        <row r="266">
          <cell r="B266" t="str">
            <v>JUAN BELMIN RODRIGUEZ GARCIA</v>
          </cell>
          <cell r="C266" t="str">
            <v>LINIERO(A)</v>
          </cell>
          <cell r="D266" t="str">
            <v>DEPARTAMENTO DE MICRO HIDROELECTRICA Y T</v>
          </cell>
          <cell r="E266">
            <v>55000</v>
          </cell>
        </row>
        <row r="267">
          <cell r="B267" t="str">
            <v>JUAN CARLOS DE JESUS FRANCO TRINIDAD</v>
          </cell>
          <cell r="C267" t="str">
            <v>PLOMERO</v>
          </cell>
          <cell r="D267" t="str">
            <v>DEPARTAMENTO DE MANTENIMIENTO- MEM</v>
          </cell>
          <cell r="E267">
            <v>40000</v>
          </cell>
        </row>
        <row r="268">
          <cell r="B268" t="str">
            <v>JUAN EVANGELISTA FIGUEROA BERROA</v>
          </cell>
          <cell r="C268" t="str">
            <v>AUXILIAR ALMACEN Y SUMINISTRO</v>
          </cell>
          <cell r="D268" t="str">
            <v>DIVISION DE ALMACEN Y SUMINISTRO- MEM</v>
          </cell>
          <cell r="E268">
            <v>42000</v>
          </cell>
        </row>
        <row r="269">
          <cell r="B269" t="str">
            <v>JUAN FERNANDO RODRIGUEZ PICHARDO</v>
          </cell>
          <cell r="C269" t="str">
            <v>LINIERO(A)</v>
          </cell>
          <cell r="D269" t="str">
            <v>DEPARTAMENTO DE MONTAJE Y REHABILITACION</v>
          </cell>
          <cell r="E269">
            <v>50000</v>
          </cell>
        </row>
        <row r="270">
          <cell r="B270" t="str">
            <v>JUAN FRANCISCO CASTRO MOJICA</v>
          </cell>
          <cell r="C270" t="str">
            <v>ANALISTA ASUNTOS AMBIENTALES</v>
          </cell>
          <cell r="D270" t="str">
            <v>DIRECCION DE ASUNTOS AMBIENTALES-MEM</v>
          </cell>
          <cell r="E270">
            <v>100000</v>
          </cell>
        </row>
        <row r="271">
          <cell r="B271" t="str">
            <v>JUAN FRANCISCO FRANCISCO YEPEZ</v>
          </cell>
          <cell r="C271" t="str">
            <v>OBRERO (A)</v>
          </cell>
          <cell r="D271" t="str">
            <v>VICEMINISTERIO DE MINAS</v>
          </cell>
          <cell r="E271">
            <v>20000</v>
          </cell>
        </row>
        <row r="272">
          <cell r="B272" t="str">
            <v>JUAN GREGORIO PEREZ DE LEON</v>
          </cell>
          <cell r="C272" t="str">
            <v>CHOFER</v>
          </cell>
          <cell r="D272" t="str">
            <v>DIVISION DE TRANSPORTACION- MEM</v>
          </cell>
          <cell r="E272">
            <v>25000</v>
          </cell>
        </row>
        <row r="273">
          <cell r="B273" t="str">
            <v>JUAN ISIDRO MONTERO MONTERO</v>
          </cell>
          <cell r="C273" t="str">
            <v>CHOFER</v>
          </cell>
          <cell r="D273" t="str">
            <v>DIVISION DE TRANSPORTACION- MEM</v>
          </cell>
          <cell r="E273">
            <v>30000</v>
          </cell>
        </row>
        <row r="274">
          <cell r="B274" t="str">
            <v>JUAN JOSE NICOLAS RODRIGUEZ CACERES</v>
          </cell>
          <cell r="C274" t="str">
            <v>ENC. DEPARTAMENTO REGULACION M</v>
          </cell>
          <cell r="D274" t="str">
            <v>DEPARTAMENTO DE REGULACION MINERA- MEM</v>
          </cell>
          <cell r="E274">
            <v>135000</v>
          </cell>
        </row>
        <row r="275">
          <cell r="B275" t="str">
            <v>JUAN JOSE POLANCO LEONARDO</v>
          </cell>
          <cell r="C275" t="str">
            <v>ELECTRICISTA</v>
          </cell>
          <cell r="D275" t="str">
            <v>DEPARTAMENTO DE MANTENIMIENTO- MEM</v>
          </cell>
          <cell r="E275">
            <v>55000</v>
          </cell>
        </row>
        <row r="276">
          <cell r="B276" t="str">
            <v>JUAN JOSE RICHARD MENDOZA</v>
          </cell>
          <cell r="C276" t="str">
            <v>AUXILIAR ALMACEN Y SUMINISTRO</v>
          </cell>
          <cell r="D276" t="str">
            <v>DIVISION DE ALMACEN Y SUMINISTRO- MEM</v>
          </cell>
          <cell r="E276">
            <v>40000</v>
          </cell>
        </row>
        <row r="277">
          <cell r="B277" t="str">
            <v>JUAN MANUEL ORTIZ DIAZ</v>
          </cell>
          <cell r="C277" t="str">
            <v>SOLDADOR</v>
          </cell>
          <cell r="D277" t="str">
            <v>DEPARTAMENTO DE MICRO HIDROELECTRICA Y T</v>
          </cell>
          <cell r="E277">
            <v>50000</v>
          </cell>
        </row>
        <row r="278">
          <cell r="B278" t="str">
            <v>JUAN PABLO ROA</v>
          </cell>
          <cell r="C278" t="str">
            <v>CHOFER</v>
          </cell>
          <cell r="D278" t="str">
            <v>DIVISION DE TRANSPORTACION- MEM</v>
          </cell>
          <cell r="E278">
            <v>30000</v>
          </cell>
        </row>
        <row r="279">
          <cell r="B279" t="str">
            <v>JUANA DE PAULA OZUNA</v>
          </cell>
          <cell r="C279" t="str">
            <v>CONSERJE</v>
          </cell>
          <cell r="D279" t="str">
            <v>DIVISION DE MAYORDOMIA- MEM</v>
          </cell>
          <cell r="E279">
            <v>30000</v>
          </cell>
        </row>
        <row r="280">
          <cell r="B280" t="str">
            <v>JUANA ELCIDA MARTINEZ</v>
          </cell>
          <cell r="C280" t="str">
            <v>CAMARERA</v>
          </cell>
          <cell r="D280" t="str">
            <v>DIVISION DE MAYORDOMIA- MEM</v>
          </cell>
          <cell r="E280">
            <v>30000</v>
          </cell>
        </row>
        <row r="281">
          <cell r="B281" t="str">
            <v>JUANA MARIA GIRON DE JESUS</v>
          </cell>
          <cell r="C281" t="str">
            <v>CONSERJE</v>
          </cell>
          <cell r="D281" t="str">
            <v>DIVISION DE MAYORDOMIA- MEM</v>
          </cell>
          <cell r="E281">
            <v>30000</v>
          </cell>
        </row>
        <row r="282">
          <cell r="B282" t="str">
            <v>JUANA MERCEDES PERPETUA AMPARO</v>
          </cell>
          <cell r="C282" t="str">
            <v>ENFERMERA (PRAMPV)</v>
          </cell>
          <cell r="D282" t="str">
            <v>VICEMINISTERIO DE MINAS</v>
          </cell>
          <cell r="E282">
            <v>25000</v>
          </cell>
        </row>
        <row r="283">
          <cell r="B283" t="str">
            <v>JUANITO ENCARNACION MONTERO</v>
          </cell>
          <cell r="C283" t="str">
            <v>MENSAJERO INTERNO</v>
          </cell>
          <cell r="D283" t="str">
            <v>DIVISION DE CORRESPONDENCIA Y ARCHIVO- M</v>
          </cell>
          <cell r="E283">
            <v>30000</v>
          </cell>
        </row>
        <row r="284">
          <cell r="B284" t="str">
            <v>JULIO OZUNA DE JESUS</v>
          </cell>
          <cell r="C284" t="str">
            <v>LINIERO(A)</v>
          </cell>
          <cell r="D284" t="str">
            <v>DEPARTAMENTO DE MICRO HIDROELECTRICA Y T</v>
          </cell>
          <cell r="E284">
            <v>50000</v>
          </cell>
        </row>
        <row r="285">
          <cell r="B285" t="str">
            <v>JULISSA MATOS LEON</v>
          </cell>
          <cell r="C285" t="str">
            <v>ENC. DPTO. ELABORACION DOCUMEN</v>
          </cell>
          <cell r="D285" t="str">
            <v>DEPARTAMENTO DE ELABORACION DE DOCUMENTO</v>
          </cell>
          <cell r="E285">
            <v>145000</v>
          </cell>
        </row>
        <row r="286">
          <cell r="B286" t="str">
            <v>JUNIOR VLADIMIR ROSA</v>
          </cell>
          <cell r="C286" t="str">
            <v>PLOMERO</v>
          </cell>
          <cell r="D286" t="str">
            <v>DEPARTAMENTO DE MANTENIMIENTO- MEM</v>
          </cell>
          <cell r="E286">
            <v>50000</v>
          </cell>
        </row>
        <row r="287">
          <cell r="B287" t="str">
            <v>KATHERINE MARIA DEL VALLE SANCHEZ</v>
          </cell>
          <cell r="C287" t="str">
            <v>SECRETARIA</v>
          </cell>
          <cell r="D287" t="str">
            <v>DIRECCION JURIDICA- MEM</v>
          </cell>
          <cell r="E287">
            <v>70000</v>
          </cell>
        </row>
        <row r="288">
          <cell r="B288" t="str">
            <v>KEINY SOLAINI GUZMAN MANZUETA</v>
          </cell>
          <cell r="C288" t="str">
            <v>AUXILIAR DE GESTOR SOCIAL</v>
          </cell>
          <cell r="D288" t="str">
            <v>DIRECCION DE GESTION SOCIAL Y COMUNITARI</v>
          </cell>
          <cell r="E288">
            <v>50000</v>
          </cell>
        </row>
        <row r="289">
          <cell r="B289" t="str">
            <v>KELVIN JOEL VIDAL ENCARNACION</v>
          </cell>
          <cell r="C289" t="str">
            <v>AUXILIAR ADMINISTRATIVO (A)</v>
          </cell>
          <cell r="D289" t="str">
            <v>VICEMINISTERIO DE ENERGIA ELECTRICA-MEM</v>
          </cell>
          <cell r="E289">
            <v>42000</v>
          </cell>
        </row>
        <row r="290">
          <cell r="B290" t="str">
            <v>KELVIN MENDEZ</v>
          </cell>
          <cell r="C290" t="str">
            <v>CHOFER</v>
          </cell>
          <cell r="D290" t="str">
            <v>DIVISION DE TRANSPORTACION- MEM</v>
          </cell>
          <cell r="E290">
            <v>30000</v>
          </cell>
        </row>
        <row r="291">
          <cell r="B291" t="str">
            <v>KENDYS ISRAEL TORRES FRANCO</v>
          </cell>
          <cell r="C291" t="str">
            <v>ADMINISTRADOR BASE DE DATOS</v>
          </cell>
          <cell r="D291" t="str">
            <v>DEPARTAMENTO DE OPERACIONES TIC- MEM</v>
          </cell>
          <cell r="E291">
            <v>85000</v>
          </cell>
        </row>
        <row r="292">
          <cell r="B292" t="str">
            <v>KENIA ELIZABEHT MARTINEZ HEREDIA</v>
          </cell>
          <cell r="C292" t="str">
            <v>RECEPCIONISTA</v>
          </cell>
          <cell r="D292" t="str">
            <v>DIVISION DE CORRESPONDENCIA Y ARCHIVO- M</v>
          </cell>
          <cell r="E292">
            <v>42000</v>
          </cell>
        </row>
        <row r="293">
          <cell r="B293" t="str">
            <v>KEYLA PRISCILA BELTRE SANTOS</v>
          </cell>
          <cell r="C293" t="str">
            <v>DISEÑADOR GRÁFICO</v>
          </cell>
          <cell r="D293" t="str">
            <v>DIRECCION DE COMUNICACIONES- MEM</v>
          </cell>
          <cell r="E293">
            <v>55000</v>
          </cell>
        </row>
        <row r="294">
          <cell r="B294" t="str">
            <v>KIARABEL GENAO ALVAREZ</v>
          </cell>
          <cell r="C294" t="str">
            <v>COORD. RELACIONES PUBLICAS</v>
          </cell>
          <cell r="D294" t="str">
            <v>DEPARTAMENTPO DE RELACIONES PUBLICAS- ME</v>
          </cell>
          <cell r="E294">
            <v>70000</v>
          </cell>
        </row>
        <row r="295">
          <cell r="B295" t="str">
            <v>KIRSSIS PATRICIA FERRERAS PEREZ</v>
          </cell>
          <cell r="C295" t="str">
            <v>ASISTENTE</v>
          </cell>
          <cell r="D295" t="str">
            <v>VICEMINISTERIO DE INNOVACION Y TRANSICIO</v>
          </cell>
          <cell r="E295">
            <v>70000</v>
          </cell>
        </row>
        <row r="296">
          <cell r="B296" t="str">
            <v>LAURA CRISTINA BREA CORDERO</v>
          </cell>
          <cell r="C296" t="str">
            <v>ASISTENTE DEL DESPACHO</v>
          </cell>
          <cell r="D296" t="str">
            <v>MINISTERIO DE ENERGIA Y MINAS</v>
          </cell>
          <cell r="E296">
            <v>150000</v>
          </cell>
        </row>
        <row r="297">
          <cell r="B297" t="str">
            <v>LAURA VICTORIA TAVERAS ALVAREZ</v>
          </cell>
          <cell r="C297" t="str">
            <v>SECRETARIA</v>
          </cell>
          <cell r="D297" t="str">
            <v>DIRECCION DE ELECTRIFICACION RURAL Y SUB</v>
          </cell>
          <cell r="E297">
            <v>90000</v>
          </cell>
        </row>
        <row r="298">
          <cell r="B298" t="str">
            <v>LENIN GREY MELO GUTIERREZ</v>
          </cell>
          <cell r="C298" t="str">
            <v>COORDINADOR (A)</v>
          </cell>
          <cell r="D298" t="str">
            <v>VICEMINISTERIO DE MINAS</v>
          </cell>
          <cell r="E298">
            <v>100000</v>
          </cell>
        </row>
        <row r="299">
          <cell r="B299" t="str">
            <v>LEONARDO RAYMUNDO VASQUEZ PEREZ</v>
          </cell>
          <cell r="C299" t="str">
            <v>AUXILIAR ADMINISTRATIVO (A)</v>
          </cell>
          <cell r="D299" t="str">
            <v>DIVISION DE CORRESPONDENCIA Y ARCHIVO- M</v>
          </cell>
          <cell r="E299">
            <v>35000</v>
          </cell>
        </row>
        <row r="300">
          <cell r="B300" t="str">
            <v>LEYDI LAURA SANCHEZ MATOS</v>
          </cell>
          <cell r="C300" t="str">
            <v>CAMARERA</v>
          </cell>
          <cell r="D300" t="str">
            <v>DIVISION DE MAYORDOMIA- MEM</v>
          </cell>
          <cell r="E300">
            <v>30000</v>
          </cell>
        </row>
        <row r="301">
          <cell r="B301" t="str">
            <v>LILA ROSARIO RODRIGUEZ DE BAEZ</v>
          </cell>
          <cell r="C301" t="str">
            <v>SECRETARIA</v>
          </cell>
          <cell r="D301" t="str">
            <v>DIRECCION DE PLANIFICACION Y DESARROLLO</v>
          </cell>
          <cell r="E301">
            <v>75000</v>
          </cell>
        </row>
        <row r="302">
          <cell r="B302" t="str">
            <v>LOURDES LANTIGUA GARCIA</v>
          </cell>
          <cell r="C302" t="str">
            <v>SECRETARIA</v>
          </cell>
          <cell r="D302" t="str">
            <v>DIRECCION DE ASUNTOS AMBIENTALES-MEM</v>
          </cell>
          <cell r="E302">
            <v>65000</v>
          </cell>
        </row>
        <row r="303">
          <cell r="B303" t="str">
            <v>LUCECITA SANCHEZ ESPINAL</v>
          </cell>
          <cell r="C303" t="str">
            <v>AUXILIAR ADMINISTRATIVO (A)</v>
          </cell>
          <cell r="D303" t="str">
            <v>DEPARTAMENTO DE SERVICIOS GENERALES- MEM</v>
          </cell>
          <cell r="E303">
            <v>42000</v>
          </cell>
        </row>
        <row r="304">
          <cell r="B304" t="str">
            <v>LUCIA PINALES RODRIGUEZ</v>
          </cell>
          <cell r="C304" t="str">
            <v>CONSERJE</v>
          </cell>
          <cell r="D304" t="str">
            <v>DIVISION DE MAYORDOMIA- MEM</v>
          </cell>
          <cell r="E304">
            <v>30000</v>
          </cell>
        </row>
        <row r="305">
          <cell r="B305" t="str">
            <v>LUIS ALBERTO FELIZ RAMIREZ</v>
          </cell>
          <cell r="C305" t="str">
            <v>CHOFER</v>
          </cell>
          <cell r="D305" t="str">
            <v>DIVISION DE TRANSPORTACION- MEM</v>
          </cell>
          <cell r="E305">
            <v>25000</v>
          </cell>
        </row>
        <row r="306">
          <cell r="B306" t="str">
            <v>LUIS ALFONSO NUÑEZ MATOS</v>
          </cell>
          <cell r="C306" t="str">
            <v>AUXILIAR ADMINISTRATIVO (A)</v>
          </cell>
          <cell r="D306" t="str">
            <v>DIVISION DE TRANSPORTACION- MEM</v>
          </cell>
          <cell r="E306">
            <v>42000</v>
          </cell>
        </row>
        <row r="307">
          <cell r="B307" t="str">
            <v>LUIS EDUARDO SORIANO POLANCO</v>
          </cell>
          <cell r="C307" t="str">
            <v>SUPERVISOR DE ALMACEN Y SUMINI</v>
          </cell>
          <cell r="D307" t="str">
            <v>DIVISION DE ALMACEN Y SUMINISTRO- MEM</v>
          </cell>
          <cell r="E307">
            <v>50000</v>
          </cell>
        </row>
        <row r="308">
          <cell r="B308" t="str">
            <v>LUIS EMILIO GONZALEZ CALDERON</v>
          </cell>
          <cell r="C308" t="str">
            <v>CHOFER</v>
          </cell>
          <cell r="D308" t="str">
            <v>DIVISION DE TRANSPORTACION- MEM</v>
          </cell>
          <cell r="E308">
            <v>30000</v>
          </cell>
        </row>
        <row r="309">
          <cell r="B309" t="str">
            <v>LUIS ENCARNACION</v>
          </cell>
          <cell r="C309" t="str">
            <v>AUXILIAR DE TRANSPORTACION</v>
          </cell>
          <cell r="D309" t="str">
            <v>DIVISION DE TRANSPORTACION- MEM</v>
          </cell>
          <cell r="E309">
            <v>42000</v>
          </cell>
        </row>
        <row r="310">
          <cell r="B310" t="str">
            <v>LUIS FRANCISCO TORRES MANZUETA</v>
          </cell>
          <cell r="C310" t="str">
            <v>ENC. DEPARTAMENTO TECNICO</v>
          </cell>
          <cell r="D310" t="str">
            <v>DEPARTAMENTO TECNICO DE EXPLORACION HIDR</v>
          </cell>
          <cell r="E310">
            <v>135000</v>
          </cell>
        </row>
        <row r="311">
          <cell r="B311" t="str">
            <v>LUIS MANUEL FELIZ PEREZ</v>
          </cell>
          <cell r="C311" t="str">
            <v>CHOFER</v>
          </cell>
          <cell r="D311" t="str">
            <v>DIVISION DE TRANSPORTACION- MEM</v>
          </cell>
          <cell r="E311">
            <v>30000</v>
          </cell>
        </row>
        <row r="312">
          <cell r="B312" t="str">
            <v>LUIS MANUEL GUERRERO CASTILLO</v>
          </cell>
          <cell r="C312" t="str">
            <v>CHOFER I</v>
          </cell>
          <cell r="D312" t="str">
            <v>DIVISION DE TRANSPORTACION- MEM</v>
          </cell>
          <cell r="E312">
            <v>30000</v>
          </cell>
        </row>
        <row r="313">
          <cell r="B313" t="str">
            <v>LUZ ATANY VASQUEZ MORONTA</v>
          </cell>
          <cell r="C313" t="str">
            <v>SUPERVISOR (A) MAYORDOMIA</v>
          </cell>
          <cell r="D313" t="str">
            <v>DIVISION DE MAYORDOMIA- MEM</v>
          </cell>
          <cell r="E313">
            <v>40000</v>
          </cell>
        </row>
        <row r="314">
          <cell r="B314" t="str">
            <v>LUZ MIREYA ALCANTARA PEREZ</v>
          </cell>
          <cell r="C314" t="str">
            <v>CAMARERA</v>
          </cell>
          <cell r="D314" t="str">
            <v>DIVISION DE MAYORDOMIA- MEM</v>
          </cell>
          <cell r="E314">
            <v>25000</v>
          </cell>
        </row>
        <row r="315">
          <cell r="B315" t="str">
            <v>MAICOL JAVIER CABRERA VASQUEZ</v>
          </cell>
          <cell r="C315" t="str">
            <v>GESTOR DE EDUCACION EN ENERGIA</v>
          </cell>
          <cell r="D315" t="str">
            <v>DIRECCION DE POLITICAS Y SERVICIOS NUCLE</v>
          </cell>
          <cell r="E315">
            <v>65000</v>
          </cell>
        </row>
        <row r="316">
          <cell r="B316" t="str">
            <v>MAIRELINE MAGDALENA RAMIREZ PEREZ</v>
          </cell>
          <cell r="C316" t="str">
            <v>SECRETARIA</v>
          </cell>
          <cell r="D316" t="str">
            <v>DIRECCION DE GESTION SOCIAL Y COMUNITARI</v>
          </cell>
          <cell r="E316">
            <v>50000</v>
          </cell>
        </row>
        <row r="317">
          <cell r="B317" t="str">
            <v>MANUEL DE JESUS SANCHEZ PEREZ</v>
          </cell>
          <cell r="C317" t="str">
            <v>OPERADOR EQ.PES. (PRAMPV)</v>
          </cell>
          <cell r="D317" t="str">
            <v>VICEMINISTERIO DE MINAS</v>
          </cell>
          <cell r="E317">
            <v>30000</v>
          </cell>
        </row>
        <row r="318">
          <cell r="B318" t="str">
            <v>MANUEL YAFREUDY SUDY DE LOS SANTOS</v>
          </cell>
          <cell r="C318" t="str">
            <v>AUXILIAR ADMINISTRATIVO (A)</v>
          </cell>
          <cell r="D318" t="str">
            <v>DIRECCION ADMINISTRATIVO- MEM</v>
          </cell>
          <cell r="E318">
            <v>42000</v>
          </cell>
        </row>
        <row r="319">
          <cell r="B319" t="str">
            <v>MANUELA PEREZ FERNANDEZ</v>
          </cell>
          <cell r="C319" t="str">
            <v>CONSERJE</v>
          </cell>
          <cell r="D319" t="str">
            <v>DIVISION DE MAYORDOMIA- MEM</v>
          </cell>
          <cell r="E319">
            <v>30000</v>
          </cell>
        </row>
        <row r="320">
          <cell r="B320" t="str">
            <v>MARCELINO DE LA NUECES NUÑEZ</v>
          </cell>
          <cell r="C320" t="str">
            <v>CHOFER I</v>
          </cell>
          <cell r="D320" t="str">
            <v>DIVISION DE TRANSPORTACION- MEM</v>
          </cell>
          <cell r="E320">
            <v>25000</v>
          </cell>
        </row>
        <row r="321">
          <cell r="B321" t="str">
            <v>MARCIA ARIAS</v>
          </cell>
          <cell r="C321" t="str">
            <v>CONSERJE</v>
          </cell>
          <cell r="D321" t="str">
            <v>DIVISION DE MAYORDOMIA- MEM</v>
          </cell>
          <cell r="E321">
            <v>30000</v>
          </cell>
        </row>
        <row r="322">
          <cell r="B322" t="str">
            <v>MARCIA JOSEFINA OVALLES</v>
          </cell>
          <cell r="C322" t="str">
            <v>SUPERVISOR (A) MAYORDOMIA</v>
          </cell>
          <cell r="D322" t="str">
            <v>DIVISION DE MAYORDOMIA- MEM</v>
          </cell>
          <cell r="E322">
            <v>40000</v>
          </cell>
        </row>
        <row r="323">
          <cell r="B323" t="str">
            <v>MARCOS RAMIREZ MENDEZ</v>
          </cell>
          <cell r="C323" t="str">
            <v>CONSERJE</v>
          </cell>
          <cell r="D323" t="str">
            <v>DIRECCION DE PROMOCION MINERA- MEM</v>
          </cell>
          <cell r="E323">
            <v>25000</v>
          </cell>
        </row>
        <row r="324">
          <cell r="B324" t="str">
            <v>MARCOS REYES HEREDIA</v>
          </cell>
          <cell r="C324" t="str">
            <v>CAMAROGRAFO</v>
          </cell>
          <cell r="D324" t="str">
            <v>DEPARTAMENTPO DE RELACIONES PUBLICAS- ME</v>
          </cell>
          <cell r="E324">
            <v>60000</v>
          </cell>
        </row>
        <row r="325">
          <cell r="B325" t="str">
            <v>MARGARITA ANTONIA CHELIN ORTIZ</v>
          </cell>
          <cell r="C325" t="str">
            <v>ASISTENTE DEL DESPACHO</v>
          </cell>
          <cell r="D325" t="str">
            <v>MINISTERIO DE ENERGIA Y MINAS</v>
          </cell>
          <cell r="E325">
            <v>160000</v>
          </cell>
        </row>
        <row r="326">
          <cell r="B326" t="str">
            <v>MARGARO PEÑA CAPELLAN</v>
          </cell>
          <cell r="C326" t="str">
            <v>OBRERO (A)</v>
          </cell>
          <cell r="D326" t="str">
            <v>VICEMINISTERIO DE MINAS</v>
          </cell>
          <cell r="E326">
            <v>30000</v>
          </cell>
        </row>
        <row r="327">
          <cell r="B327" t="str">
            <v>MARIA DE LOS ANGELES FLORIAN SORIANO</v>
          </cell>
          <cell r="C327" t="str">
            <v>CONSERJE</v>
          </cell>
          <cell r="D327" t="str">
            <v>DIVISION DE MAYORDOMIA- MEM</v>
          </cell>
          <cell r="E327">
            <v>25000</v>
          </cell>
        </row>
        <row r="328">
          <cell r="B328" t="str">
            <v>MARIA FERNANDA ROSARIO</v>
          </cell>
          <cell r="C328" t="str">
            <v>GESTOR DE PROTOCOLO</v>
          </cell>
          <cell r="D328" t="str">
            <v>DEPARTAMENTPO DE RELACIONES PUBLICAS- ME</v>
          </cell>
          <cell r="E328">
            <v>50000</v>
          </cell>
        </row>
        <row r="329">
          <cell r="B329" t="str">
            <v>MARIA LORA RAMIREZ</v>
          </cell>
          <cell r="C329" t="str">
            <v>CONSERJE</v>
          </cell>
          <cell r="D329" t="str">
            <v>DIVISION DE MAYORDOMIA- MEM</v>
          </cell>
          <cell r="E329">
            <v>30000</v>
          </cell>
        </row>
        <row r="330">
          <cell r="B330" t="str">
            <v>MARIA LUISA GARCIA LINARES</v>
          </cell>
          <cell r="C330" t="str">
            <v>AUXILIAR ADMINISTRATIVO (A)</v>
          </cell>
          <cell r="D330" t="str">
            <v>DIVISION DE CORRESPONDENCIA Y ARCHIVO- M</v>
          </cell>
          <cell r="E330">
            <v>35000</v>
          </cell>
        </row>
        <row r="331">
          <cell r="B331" t="str">
            <v>MARIA LUISANNA PEREZ RUIZ</v>
          </cell>
          <cell r="C331" t="str">
            <v>GESTOR DE PROTOCOLO</v>
          </cell>
          <cell r="D331" t="str">
            <v>DEPARTAMENTPO DE RELACIONES PUBLICAS- ME</v>
          </cell>
          <cell r="E331">
            <v>70000</v>
          </cell>
        </row>
        <row r="332">
          <cell r="B332" t="str">
            <v>MARIA SULENYI COSS DE LA ROSA</v>
          </cell>
          <cell r="C332" t="str">
            <v>CONSERJE</v>
          </cell>
          <cell r="D332" t="str">
            <v>DEPARTAMENTO DE SERVICIOS GENERALES- MEM</v>
          </cell>
          <cell r="E332">
            <v>20000</v>
          </cell>
        </row>
        <row r="333">
          <cell r="B333" t="str">
            <v>MARIA ZUNILDA GUTIERREZ TEJADA</v>
          </cell>
          <cell r="C333" t="str">
            <v>AUXILIAR ADMINISTRATIVO (A)</v>
          </cell>
          <cell r="D333" t="str">
            <v>DIVISION DE CORRESPONDENCIA Y ARCHIVO- M</v>
          </cell>
          <cell r="E333">
            <v>42000</v>
          </cell>
        </row>
        <row r="334">
          <cell r="B334" t="str">
            <v>MARICEL DE LA ROSA NOVA</v>
          </cell>
          <cell r="C334" t="str">
            <v>AUXILIAR ADMINISTRATIVO (A)</v>
          </cell>
          <cell r="D334" t="str">
            <v>DIRECCION FINANCIERA- MEM</v>
          </cell>
          <cell r="E334">
            <v>42000</v>
          </cell>
        </row>
        <row r="335">
          <cell r="B335" t="str">
            <v>MARINA SORIANO MANZUETA</v>
          </cell>
          <cell r="C335" t="str">
            <v>CONSERJE</v>
          </cell>
          <cell r="D335" t="str">
            <v>DIVISION DE MAYORDOMIA- MEM</v>
          </cell>
          <cell r="E335">
            <v>20000</v>
          </cell>
        </row>
        <row r="336">
          <cell r="B336" t="str">
            <v>MARINO RAFAEL CAMACHO GONZALEZ</v>
          </cell>
          <cell r="C336" t="str">
            <v>OBRERO (A)</v>
          </cell>
          <cell r="D336" t="str">
            <v>VICEMINISTERIO DE MINAS</v>
          </cell>
          <cell r="E336">
            <v>30000</v>
          </cell>
        </row>
        <row r="337">
          <cell r="B337" t="str">
            <v>MARIO GORIS TORIBIO</v>
          </cell>
          <cell r="C337" t="str">
            <v>CHOFER</v>
          </cell>
          <cell r="D337" t="str">
            <v>DIVISION DE TRANSPORTACION- MEM</v>
          </cell>
          <cell r="E337">
            <v>30000</v>
          </cell>
        </row>
        <row r="338">
          <cell r="B338" t="str">
            <v>MARISOL DE CARMEN VILLAVERDE VALDEZ</v>
          </cell>
          <cell r="C338" t="str">
            <v>ANALISTA FINANCIERA</v>
          </cell>
          <cell r="D338" t="str">
            <v>DEPARTAMENTO DE TESORERIA- MEM</v>
          </cell>
          <cell r="E338">
            <v>85000</v>
          </cell>
        </row>
        <row r="339">
          <cell r="B339" t="str">
            <v>MARITZA ALTAGRACIA VARGAS ROBLES DE</v>
          </cell>
          <cell r="C339" t="str">
            <v>ASISTENTE</v>
          </cell>
          <cell r="D339" t="str">
            <v>VICEMINISTERIO DE ENERGIA ELECTRICA-MEM</v>
          </cell>
          <cell r="E339">
            <v>80000</v>
          </cell>
        </row>
        <row r="340">
          <cell r="B340" t="str">
            <v>MARKIN MARTINEZ GARCIA</v>
          </cell>
          <cell r="C340" t="str">
            <v>TÉCNICO(A) DE ACTIVIDADES DEPO</v>
          </cell>
          <cell r="D340" t="str">
            <v>DIRECCION ADMINISTRATIVO- MEM</v>
          </cell>
          <cell r="E340">
            <v>50000</v>
          </cell>
        </row>
        <row r="341">
          <cell r="B341" t="str">
            <v>MARTHA CASTILLO MONTERO</v>
          </cell>
          <cell r="C341" t="str">
            <v>CONSERJE</v>
          </cell>
          <cell r="D341" t="str">
            <v>DIVISION DE MAYORDOMIA- MEM</v>
          </cell>
          <cell r="E341">
            <v>30000</v>
          </cell>
        </row>
        <row r="342">
          <cell r="B342" t="str">
            <v>MARTIN MENDOZA BELEN</v>
          </cell>
          <cell r="C342" t="str">
            <v>OBRERO (A)</v>
          </cell>
          <cell r="D342" t="str">
            <v>VICEMINISTERIO DE MINAS</v>
          </cell>
          <cell r="E342">
            <v>20000</v>
          </cell>
        </row>
        <row r="343">
          <cell r="B343" t="str">
            <v>MARTIN SIMEON JIMENEZ ORTIZ</v>
          </cell>
          <cell r="C343" t="str">
            <v>MENSAJERO EXTERNO</v>
          </cell>
          <cell r="D343" t="str">
            <v>DIVISION DE CORRESPONDENCIA Y ARCHIVO- M</v>
          </cell>
          <cell r="E343">
            <v>30000</v>
          </cell>
        </row>
        <row r="344">
          <cell r="B344" t="str">
            <v>MARY ANGELY DEL SOCORRO ROJAS DE JES</v>
          </cell>
          <cell r="C344" t="str">
            <v>COORDINADOR (A) DESPACHO</v>
          </cell>
          <cell r="D344" t="str">
            <v>MINISTERIO DE ENERGIA Y MINAS</v>
          </cell>
          <cell r="E344">
            <v>200000</v>
          </cell>
        </row>
        <row r="345">
          <cell r="B345" t="str">
            <v>MARYCHEL ALTAGRACIA PERALTA ACOSTA</v>
          </cell>
          <cell r="C345" t="str">
            <v>RECEPCIONISTA</v>
          </cell>
          <cell r="D345" t="str">
            <v>DEPARTAMENTPO DE RELACIONES PUBLICAS- ME</v>
          </cell>
          <cell r="E345">
            <v>42000</v>
          </cell>
        </row>
        <row r="346">
          <cell r="B346" t="str">
            <v>MAXIMO POLANCO BRITO</v>
          </cell>
          <cell r="C346" t="str">
            <v>MECANICO</v>
          </cell>
          <cell r="D346" t="str">
            <v>DIVISION DE TALLER- MEM</v>
          </cell>
          <cell r="E346">
            <v>42000</v>
          </cell>
        </row>
        <row r="347">
          <cell r="B347" t="str">
            <v>MAXIMO SANTOS HERNANDEZ GIL</v>
          </cell>
          <cell r="C347" t="str">
            <v>AYUDANTE MANTENIMIENTO</v>
          </cell>
          <cell r="D347" t="str">
            <v>DEPARTAMENTO DE MANTENIMIENTO- MEM</v>
          </cell>
          <cell r="E347">
            <v>25000</v>
          </cell>
        </row>
        <row r="348">
          <cell r="B348" t="str">
            <v>MAYELIN NINA GUZMAN</v>
          </cell>
          <cell r="C348" t="str">
            <v>CAMARERA</v>
          </cell>
          <cell r="D348" t="str">
            <v>DIVISION DE MAYORDOMIA- MEM</v>
          </cell>
          <cell r="E348">
            <v>30000</v>
          </cell>
        </row>
        <row r="349">
          <cell r="B349" t="str">
            <v>MAYRELIS ANYELINA MAÑON MARTINEZ</v>
          </cell>
          <cell r="C349" t="str">
            <v>CONSERJE</v>
          </cell>
          <cell r="D349" t="str">
            <v>DIVISION DE MAYORDOMIA- MEM</v>
          </cell>
          <cell r="E349">
            <v>20000</v>
          </cell>
        </row>
        <row r="350">
          <cell r="B350" t="str">
            <v>MELISSA ELIZABETH MEJIA PONCE</v>
          </cell>
          <cell r="C350" t="str">
            <v>SECRETARIA</v>
          </cell>
          <cell r="D350" t="str">
            <v>DIRECCION DE ESTADISTICAS SECTORIALES-ME</v>
          </cell>
          <cell r="E350">
            <v>42000</v>
          </cell>
        </row>
        <row r="351">
          <cell r="B351" t="str">
            <v>MELVIN FRANCISCO RODRIGUEZ CONTRERAS</v>
          </cell>
          <cell r="C351" t="str">
            <v>AUXILIAR DE GESTOR SOCIAL</v>
          </cell>
          <cell r="D351" t="str">
            <v>DIRECCION DE GESTION SOCIAL Y COMUNITARI</v>
          </cell>
          <cell r="E351">
            <v>42000</v>
          </cell>
        </row>
        <row r="352">
          <cell r="B352" t="str">
            <v>MERCEDES MONTERO MAGALLANE</v>
          </cell>
          <cell r="C352" t="str">
            <v>AUXILIAR ADMINISTRATIVO (A)</v>
          </cell>
          <cell r="D352" t="str">
            <v>DIVISION DE CORRESPONDENCIA Y ARCHIVO- M</v>
          </cell>
          <cell r="E352">
            <v>42000</v>
          </cell>
        </row>
        <row r="353">
          <cell r="B353" t="str">
            <v>MERCEDES NATASHA RODRIGUEZ HERNANDEZ</v>
          </cell>
          <cell r="C353" t="str">
            <v>SECRETARIA</v>
          </cell>
          <cell r="D353" t="str">
            <v>DEPARTAMENTO DE CALIDAD EN LA GESTION-ME</v>
          </cell>
          <cell r="E353">
            <v>50000</v>
          </cell>
        </row>
        <row r="354">
          <cell r="B354" t="str">
            <v>MERCEDES ROSARIO AMPARO</v>
          </cell>
          <cell r="C354" t="str">
            <v>CAMARERA</v>
          </cell>
          <cell r="D354" t="str">
            <v>DIVISION DE MAYORDOMIA- MEM</v>
          </cell>
          <cell r="E354">
            <v>30000</v>
          </cell>
        </row>
        <row r="355">
          <cell r="B355" t="str">
            <v>MERY LUZ MELENDEZ SANTOS</v>
          </cell>
          <cell r="C355" t="str">
            <v>ANALISTA DE RECURSOS HUMANOS</v>
          </cell>
          <cell r="D355" t="str">
            <v>DEPARTAMENTO DE RELACIONES LABORALES Y S</v>
          </cell>
          <cell r="E355">
            <v>75000</v>
          </cell>
        </row>
        <row r="356">
          <cell r="B356" t="str">
            <v>MIDORI ROSA MAGOSHI FERNANDEZ</v>
          </cell>
          <cell r="C356" t="str">
            <v>ENCARGADO OFICINAS REGIONALES</v>
          </cell>
          <cell r="D356" t="str">
            <v>OFICINAS REGIONALES- MEM</v>
          </cell>
          <cell r="E356">
            <v>135000</v>
          </cell>
        </row>
        <row r="357">
          <cell r="B357" t="str">
            <v>MIGUEL ANGEL ALMONTE CAPELLAN</v>
          </cell>
          <cell r="C357" t="str">
            <v>SUPERVISOR MANTENIMIENTO</v>
          </cell>
          <cell r="D357" t="str">
            <v>DEPARTAMENTO DE MANTENIMIENTO- MEM</v>
          </cell>
          <cell r="E357">
            <v>50000</v>
          </cell>
        </row>
        <row r="358">
          <cell r="B358" t="str">
            <v>MIGUEL ANGEL EVE ALCANTARA</v>
          </cell>
          <cell r="C358" t="str">
            <v>ANALISTA PROGRAMADOR</v>
          </cell>
          <cell r="D358" t="str">
            <v>DEPARTAMENTO DE DESARROLLO E IMPLEMENTAC</v>
          </cell>
          <cell r="E358">
            <v>150000</v>
          </cell>
        </row>
        <row r="359">
          <cell r="B359" t="str">
            <v>MIGUEL ANGEL TORRES HERNANDEZ</v>
          </cell>
          <cell r="C359" t="str">
            <v>ANALISTA ECONOMICO Y FINANCIER</v>
          </cell>
          <cell r="D359" t="str">
            <v>DIRECCION DE ANALISIS ECONOMICO Y FINANC</v>
          </cell>
          <cell r="E359">
            <v>130000</v>
          </cell>
        </row>
        <row r="360">
          <cell r="B360" t="str">
            <v>MIGUEL ANTONIO PEÑA DE LOS SANTOS</v>
          </cell>
          <cell r="C360" t="str">
            <v>DIRECTOR DE REMEDIACION MINERA</v>
          </cell>
          <cell r="D360" t="str">
            <v>VICEMINISTERIO DE MINAS</v>
          </cell>
          <cell r="E360">
            <v>200000</v>
          </cell>
        </row>
        <row r="361">
          <cell r="B361" t="str">
            <v>MIGUEL DE LOS SANTOS ROSARIO VARGAS</v>
          </cell>
          <cell r="C361" t="str">
            <v>AUXILIAR ADMINISTRATIVO (A)</v>
          </cell>
          <cell r="D361" t="str">
            <v>DIRECCION ADMINISTRATIVO- MEM</v>
          </cell>
          <cell r="E361">
            <v>42000</v>
          </cell>
        </row>
        <row r="362">
          <cell r="B362" t="str">
            <v>MIGUELINA ALTAGRACIA HIDALGO MIRANDA</v>
          </cell>
          <cell r="C362" t="str">
            <v>CONSERJE</v>
          </cell>
          <cell r="D362" t="str">
            <v>DIVISION DE MAYORDOMIA- MEM</v>
          </cell>
          <cell r="E362">
            <v>20000</v>
          </cell>
        </row>
        <row r="363">
          <cell r="B363" t="str">
            <v>MIGUELINA GARCIA GONDRES</v>
          </cell>
          <cell r="C363" t="str">
            <v>ENCARGADA DE LA SECCION DE ARC</v>
          </cell>
          <cell r="D363" t="str">
            <v>DIVISION DE CORRESPONDENCIA Y ARCHIVO- M</v>
          </cell>
          <cell r="E363">
            <v>80000</v>
          </cell>
        </row>
        <row r="364">
          <cell r="B364" t="str">
            <v>MILAGRO LUZMINADA MEJIA PEÑA</v>
          </cell>
          <cell r="C364" t="str">
            <v>CONSERJE</v>
          </cell>
          <cell r="D364" t="str">
            <v>DIVISION DE MAYORDOMIA- MEM</v>
          </cell>
          <cell r="E364">
            <v>30000</v>
          </cell>
        </row>
        <row r="365">
          <cell r="B365" t="str">
            <v>MIREYA ALTAGRACIA DISLA FAMILIA</v>
          </cell>
          <cell r="C365" t="str">
            <v>ANALISTA LEGAL</v>
          </cell>
          <cell r="D365" t="str">
            <v>DEPARTAMENTO DE ELABORACION DE DOCUMENTO</v>
          </cell>
          <cell r="E365">
            <v>80000</v>
          </cell>
        </row>
        <row r="366">
          <cell r="B366" t="str">
            <v>MIREYA PE A MARTE</v>
          </cell>
          <cell r="C366" t="str">
            <v>AUXILIAR ADMINISTRATIVO (A)</v>
          </cell>
          <cell r="D366" t="str">
            <v>DIRECCION DE GESTION SOCIAL Y COMUNITARI</v>
          </cell>
          <cell r="E366">
            <v>42000</v>
          </cell>
        </row>
        <row r="367">
          <cell r="B367" t="str">
            <v>MODESTO ALBERTO AMPARO VASQUEZ</v>
          </cell>
          <cell r="C367" t="str">
            <v>OBRERO (A)</v>
          </cell>
          <cell r="D367" t="str">
            <v>VICEMINISTERIO DE MINAS</v>
          </cell>
          <cell r="E367">
            <v>20000</v>
          </cell>
        </row>
        <row r="368">
          <cell r="B368" t="str">
            <v>MOISES AQUINO ALBINO</v>
          </cell>
          <cell r="C368" t="str">
            <v>FOTOGRAFO (A)</v>
          </cell>
          <cell r="D368" t="str">
            <v>DEPARTAMENTPO DE RELACIONES PUBLICAS- ME</v>
          </cell>
          <cell r="E368">
            <v>60000</v>
          </cell>
        </row>
        <row r="369">
          <cell r="B369" t="str">
            <v>MONICA SANCHEZ MARTINEZ</v>
          </cell>
          <cell r="C369" t="str">
            <v>CONSERJE</v>
          </cell>
          <cell r="D369" t="str">
            <v>DIVISION DE MAYORDOMIA- MEM</v>
          </cell>
          <cell r="E369">
            <v>20000</v>
          </cell>
        </row>
        <row r="370">
          <cell r="B370" t="str">
            <v>NADIA MARTINEZ HERNANDEZ</v>
          </cell>
          <cell r="C370" t="str">
            <v>DIRECTOR (A) JURIDICO</v>
          </cell>
          <cell r="D370" t="str">
            <v>DIRECCION JURIDICA- MEM</v>
          </cell>
          <cell r="E370">
            <v>200000</v>
          </cell>
        </row>
        <row r="371">
          <cell r="B371" t="str">
            <v>NANY FRIAS</v>
          </cell>
          <cell r="C371" t="str">
            <v>CONSERJE</v>
          </cell>
          <cell r="D371" t="str">
            <v>DIVISION DE MAYORDOMIA- MEM</v>
          </cell>
          <cell r="E371">
            <v>20000</v>
          </cell>
        </row>
        <row r="372">
          <cell r="B372" t="str">
            <v>NATHALI PAULA LUGO</v>
          </cell>
          <cell r="C372" t="str">
            <v>AUXILIAR ADMINISTRATIVO (A)</v>
          </cell>
          <cell r="D372" t="str">
            <v>DIRECCION JURIDICA- MEM</v>
          </cell>
          <cell r="E372">
            <v>42000</v>
          </cell>
        </row>
        <row r="373">
          <cell r="B373" t="str">
            <v>NATHALIA LIMA TROTT</v>
          </cell>
          <cell r="C373" t="str">
            <v>AUXILIAR ADMINISTRATIVO (A)</v>
          </cell>
          <cell r="D373" t="str">
            <v>DIRECCION JURIDICA- MEM</v>
          </cell>
          <cell r="E373">
            <v>50000</v>
          </cell>
        </row>
        <row r="374">
          <cell r="B374" t="str">
            <v>NEILA INMACULADA GARCIA HARVEY</v>
          </cell>
          <cell r="C374" t="str">
            <v>AUXILIAR ADMINISTRATIVO (A)</v>
          </cell>
          <cell r="D374" t="str">
            <v>DEPARTAMENTO DE COMPRAS Y CONTRATACIONES</v>
          </cell>
          <cell r="E374">
            <v>75000</v>
          </cell>
        </row>
        <row r="375">
          <cell r="B375" t="str">
            <v>NELSON JEREZ</v>
          </cell>
          <cell r="C375" t="str">
            <v>AYUDANTE MANTENIMIENTO</v>
          </cell>
          <cell r="D375" t="str">
            <v>DEPARTAMENTO DE MANTENIMIENTO- MEM</v>
          </cell>
          <cell r="E375">
            <v>30000</v>
          </cell>
        </row>
        <row r="376">
          <cell r="B376" t="str">
            <v>NICAURY ELIZABETH PEGUERO SILVESTRE</v>
          </cell>
          <cell r="C376" t="str">
            <v>AUXILIAR ADMINISTRATIVO (A)</v>
          </cell>
          <cell r="D376" t="str">
            <v>VICEMINISTERIO DE MINAS</v>
          </cell>
          <cell r="E376">
            <v>35000</v>
          </cell>
        </row>
        <row r="377">
          <cell r="B377" t="str">
            <v>NICOLAS REYNOSO LUCIANO</v>
          </cell>
          <cell r="C377" t="str">
            <v>LINIERO(A)</v>
          </cell>
          <cell r="D377" t="str">
            <v>DEPARTAMENTO DE MONTAJE Y REHABILITACION</v>
          </cell>
          <cell r="E377">
            <v>50000</v>
          </cell>
        </row>
        <row r="378">
          <cell r="B378" t="str">
            <v>NICOLASINA BAUTISTA RUDECINDO</v>
          </cell>
          <cell r="C378" t="str">
            <v>CAMARERA</v>
          </cell>
          <cell r="D378" t="str">
            <v>DIVISION DE MAYORDOMIA- MEM</v>
          </cell>
          <cell r="E378">
            <v>25000</v>
          </cell>
        </row>
        <row r="379">
          <cell r="B379" t="str">
            <v>NICOLE CHECO RODRIGUEZ</v>
          </cell>
          <cell r="C379" t="str">
            <v>AUXILIAR ADMINISTRATIVO (A)</v>
          </cell>
          <cell r="D379" t="str">
            <v>DIRECCION DE GESTION SOCIAL Y COMUNITARI</v>
          </cell>
          <cell r="E379">
            <v>42000</v>
          </cell>
        </row>
        <row r="380">
          <cell r="B380" t="str">
            <v>NISAEL DIONISIO DIROCIE MATOS</v>
          </cell>
          <cell r="C380" t="str">
            <v>DIR. REGULACION, IMPORTACION Y</v>
          </cell>
          <cell r="D380" t="str">
            <v>DIRECCION DE EXPLORACION Y PRODUCCION DE</v>
          </cell>
          <cell r="E380">
            <v>200000</v>
          </cell>
        </row>
        <row r="381">
          <cell r="B381" t="str">
            <v>NIXZALIZ SCARLEN PEREZ FERNANDEZ</v>
          </cell>
          <cell r="C381" t="str">
            <v>ASISTENTE</v>
          </cell>
          <cell r="D381" t="str">
            <v>VICEMINISTERIO DE ENERGIA NUCLEAR</v>
          </cell>
          <cell r="E381">
            <v>80000</v>
          </cell>
        </row>
        <row r="382">
          <cell r="B382" t="str">
            <v>NOEL RAFAEL BAEZ PAREDES</v>
          </cell>
          <cell r="C382" t="str">
            <v>VICEMINISTRO (A) DE HIDROCARBU</v>
          </cell>
          <cell r="D382" t="str">
            <v>VICEMINISTERIO DE HIDROCARBUROS</v>
          </cell>
          <cell r="E382">
            <v>275000</v>
          </cell>
        </row>
        <row r="383">
          <cell r="B383" t="str">
            <v>OLGA MILENIA PEÑA HERRERA</v>
          </cell>
          <cell r="C383" t="str">
            <v>AUX. EVENTOS Y PROTOCOLO</v>
          </cell>
          <cell r="D383" t="str">
            <v>DEPARTAMENTPO DE RELACIONES PUBLICAS- ME</v>
          </cell>
          <cell r="E383">
            <v>50000</v>
          </cell>
        </row>
        <row r="384">
          <cell r="B384" t="str">
            <v>OMAR ANTONIO PEREZ PEREZ</v>
          </cell>
          <cell r="C384" t="str">
            <v>SUPERVISOR MANTENIMIENTO</v>
          </cell>
          <cell r="D384" t="str">
            <v>DEPARTAMENTO DE MANTENIMIENTO- MEM</v>
          </cell>
          <cell r="E384">
            <v>35000</v>
          </cell>
        </row>
        <row r="385">
          <cell r="B385" t="str">
            <v>ORLANDO DE JESUS LORENZO</v>
          </cell>
          <cell r="C385" t="str">
            <v>CHOFER</v>
          </cell>
          <cell r="D385" t="str">
            <v>DIVISION DE TRANSPORTACION- MEM</v>
          </cell>
          <cell r="E385">
            <v>30000</v>
          </cell>
        </row>
        <row r="386">
          <cell r="B386" t="str">
            <v>OSCAR PEREZ</v>
          </cell>
          <cell r="C386" t="str">
            <v>AYUDANTE DE MANTENIMIENTO</v>
          </cell>
          <cell r="D386" t="str">
            <v>DEPARTAMENTO DE MANTENIMIENTO- MEM</v>
          </cell>
          <cell r="E386">
            <v>30000</v>
          </cell>
        </row>
        <row r="387">
          <cell r="B387" t="str">
            <v>OSIRIS ANTONIO DECENA ESPINAL</v>
          </cell>
          <cell r="C387" t="str">
            <v>VICEMINISTRO (A) DE SEGURIDAD</v>
          </cell>
          <cell r="D387" t="str">
            <v>VICEMINISTERIO DE SEGURIDAD ENERGETICA E</v>
          </cell>
          <cell r="E387">
            <v>275000</v>
          </cell>
        </row>
        <row r="388">
          <cell r="B388" t="str">
            <v>PABLO LEONEL JOSE SANTANA</v>
          </cell>
          <cell r="C388" t="str">
            <v>AUXILIAR DE GESTOR SOCIAL</v>
          </cell>
          <cell r="D388" t="str">
            <v>DIRECCION DE GESTION SOCIAL Y COMUNITARI</v>
          </cell>
          <cell r="E388">
            <v>42000</v>
          </cell>
        </row>
        <row r="389">
          <cell r="B389" t="str">
            <v>PAMELA NIN QUELIZ</v>
          </cell>
          <cell r="C389" t="str">
            <v>ASISTENTE</v>
          </cell>
          <cell r="D389" t="str">
            <v>VICEMINISTERIO DE SEGURIDAD ENERGETICA E</v>
          </cell>
          <cell r="E389">
            <v>70000</v>
          </cell>
        </row>
        <row r="390">
          <cell r="B390" t="str">
            <v>PAOLA MELISSA ORTEGA BURGOS</v>
          </cell>
          <cell r="C390" t="str">
            <v>ANALISTA DE ESTADISTICAS SECTO</v>
          </cell>
          <cell r="D390" t="str">
            <v>DIRECCION DE ESTADISTICAS SECTORIALES-ME</v>
          </cell>
          <cell r="E390">
            <v>90000</v>
          </cell>
        </row>
        <row r="391">
          <cell r="B391" t="str">
            <v>PASCUAL BIENVENIDO MARTINEZ ABAD</v>
          </cell>
          <cell r="C391" t="str">
            <v>CHOFER</v>
          </cell>
          <cell r="D391" t="str">
            <v>DIVISION DE TRANSPORTACION- MEM</v>
          </cell>
          <cell r="E391">
            <v>35000</v>
          </cell>
        </row>
        <row r="392">
          <cell r="B392" t="str">
            <v>PATRIA JAQUEZ BATALDO</v>
          </cell>
          <cell r="C392" t="str">
            <v>ASISTENTE</v>
          </cell>
          <cell r="D392" t="str">
            <v>VICEMINISTERIO DE HIDROCARBUROS</v>
          </cell>
          <cell r="E392">
            <v>92000</v>
          </cell>
        </row>
        <row r="393">
          <cell r="B393" t="str">
            <v>PEDRO ANTONIO RAMIREZ TEJEDA</v>
          </cell>
          <cell r="C393" t="str">
            <v>LINIERO(A)</v>
          </cell>
          <cell r="D393" t="str">
            <v>DEPARTAMENTO DE MONTAJE Y REHABILITACION</v>
          </cell>
          <cell r="E393">
            <v>40000</v>
          </cell>
        </row>
        <row r="394">
          <cell r="B394" t="str">
            <v>PEDRO DE LOS SANTOS AYBAL</v>
          </cell>
          <cell r="C394" t="str">
            <v>FACILITADOR MUNICIPAL</v>
          </cell>
          <cell r="D394" t="str">
            <v>DIRECCION DE GESTION SOCIAL Y COMUNITARI</v>
          </cell>
          <cell r="E394">
            <v>35000</v>
          </cell>
        </row>
        <row r="395">
          <cell r="B395" t="str">
            <v>PEDRO JOSE LUIS RODRIGUEZ PINEDA</v>
          </cell>
          <cell r="C395" t="str">
            <v>ANALISTA LEGAL</v>
          </cell>
          <cell r="D395" t="str">
            <v>DEPARTAMENTO DE LITIGIOS- MEM</v>
          </cell>
          <cell r="E395">
            <v>80000</v>
          </cell>
        </row>
        <row r="396">
          <cell r="B396" t="str">
            <v>PEDRO MANZUETA</v>
          </cell>
          <cell r="C396" t="str">
            <v>AUXILIAR</v>
          </cell>
          <cell r="D396" t="str">
            <v>VICEMINISTERIO DE MINAS</v>
          </cell>
          <cell r="E396">
            <v>30000</v>
          </cell>
        </row>
        <row r="397">
          <cell r="B397" t="str">
            <v>PEDRO TORRES TORRES</v>
          </cell>
          <cell r="C397" t="str">
            <v>AUXILIAR ADMINISTRATIVO (A)</v>
          </cell>
          <cell r="D397" t="str">
            <v>VICEMINISTERIO DE MINAS</v>
          </cell>
          <cell r="E397">
            <v>35000</v>
          </cell>
        </row>
        <row r="398">
          <cell r="B398" t="str">
            <v>PEDRO URBANO REYNOSO</v>
          </cell>
          <cell r="C398" t="str">
            <v>OBRERO (A)</v>
          </cell>
          <cell r="D398" t="str">
            <v>VICEMINISTERIO DE MINAS</v>
          </cell>
          <cell r="E398">
            <v>20000</v>
          </cell>
        </row>
        <row r="399">
          <cell r="B399" t="str">
            <v>PIESSINA ALTAGRACIA ESPINOSA ROSA</v>
          </cell>
          <cell r="C399" t="str">
            <v>GESTOR DE PROTOCOLO</v>
          </cell>
          <cell r="D399" t="str">
            <v>DEPARTAMENTPO DE RELACIONES PUBLICAS- ME</v>
          </cell>
          <cell r="E399">
            <v>60000</v>
          </cell>
        </row>
        <row r="400">
          <cell r="B400" t="str">
            <v>RACHELLE ALTAGRACIA DE LARA PEÑA</v>
          </cell>
          <cell r="C400" t="str">
            <v>SECRETARIA</v>
          </cell>
          <cell r="D400" t="str">
            <v>DIRECCION DE RELACIONES INTERNACIONALES</v>
          </cell>
          <cell r="E400">
            <v>42000</v>
          </cell>
        </row>
        <row r="401">
          <cell r="B401" t="str">
            <v>RAFAEL BRAZOBAN CLETO</v>
          </cell>
          <cell r="C401" t="str">
            <v>SUPERVISOR DE ALMACEN Y SUMINI</v>
          </cell>
          <cell r="D401" t="str">
            <v>DIVISION DE ALMACEN Y SUMINISTRO- MEM</v>
          </cell>
          <cell r="E401">
            <v>50000</v>
          </cell>
        </row>
        <row r="402">
          <cell r="B402" t="str">
            <v>RAFAEL CASTILLO</v>
          </cell>
          <cell r="C402" t="str">
            <v>CHOFER</v>
          </cell>
          <cell r="D402" t="str">
            <v>DIVISION DE TRANSPORTACION- MEM</v>
          </cell>
          <cell r="E402">
            <v>20000</v>
          </cell>
        </row>
        <row r="403">
          <cell r="B403" t="str">
            <v>RAFAEL POLANCO</v>
          </cell>
          <cell r="C403" t="str">
            <v>SUPERVISOR DE ALMACEN Y SUMINI</v>
          </cell>
          <cell r="D403" t="str">
            <v>DIVISION DE ALMACEN Y SUMINISTRO- MEM</v>
          </cell>
          <cell r="E403">
            <v>50000</v>
          </cell>
        </row>
        <row r="404">
          <cell r="B404" t="str">
            <v>RAISA JOSE PEREZ</v>
          </cell>
          <cell r="C404" t="str">
            <v>AUXILIAR DE GESTOR SOCIAL</v>
          </cell>
          <cell r="D404" t="str">
            <v>DIRECCION DE GESTION SOCIAL Y COMUNITARI</v>
          </cell>
          <cell r="E404">
            <v>35000</v>
          </cell>
        </row>
        <row r="405">
          <cell r="B405" t="str">
            <v>RAMON ANTONIO BALBUENA CHUPANI</v>
          </cell>
          <cell r="C405" t="str">
            <v>MENSAJERO EXTERNO</v>
          </cell>
          <cell r="D405" t="str">
            <v>DIVISION DE CORRESPONDENCIA Y ARCHIVO- M</v>
          </cell>
          <cell r="E405">
            <v>25000</v>
          </cell>
        </row>
        <row r="406">
          <cell r="B406" t="str">
            <v>RAMON ANTONIO RODRIGUEZ MINYETY</v>
          </cell>
          <cell r="C406" t="str">
            <v>LINIERO(A)</v>
          </cell>
          <cell r="D406" t="str">
            <v>DEPARTAMENTO DE MICRO HIDROELECTRICA Y T</v>
          </cell>
          <cell r="E406">
            <v>55000</v>
          </cell>
        </row>
        <row r="407">
          <cell r="B407" t="str">
            <v>RAMON CONTRERAS ORTIZ</v>
          </cell>
          <cell r="C407" t="str">
            <v>CHOFER</v>
          </cell>
          <cell r="D407" t="str">
            <v>DIVISION DE TRANSPORTACION- MEM</v>
          </cell>
          <cell r="E407">
            <v>31500</v>
          </cell>
        </row>
        <row r="408">
          <cell r="B408" t="str">
            <v>RAMON FRANCISCO DE LA ROSA</v>
          </cell>
          <cell r="C408" t="str">
            <v>AUXILIAR ALMACEN Y SUMINISTRO</v>
          </cell>
          <cell r="D408" t="str">
            <v>DIVISION DE ALMACEN Y SUMINISTRO- MEM</v>
          </cell>
          <cell r="E408">
            <v>32500</v>
          </cell>
        </row>
        <row r="409">
          <cell r="B409" t="str">
            <v>RAMON MERCEDES MUESES</v>
          </cell>
          <cell r="C409" t="str">
            <v>CHOFER</v>
          </cell>
          <cell r="D409" t="str">
            <v>DIVISION DE TRANSPORTACION- MEM</v>
          </cell>
          <cell r="E409">
            <v>35000</v>
          </cell>
        </row>
        <row r="410">
          <cell r="B410" t="str">
            <v>RAMON PEREYRA EMILIANO</v>
          </cell>
          <cell r="C410" t="str">
            <v>AUXILIAR DE TRANSPORTACION</v>
          </cell>
          <cell r="D410" t="str">
            <v>DIVISION DE TRANSPORTACION- MEM</v>
          </cell>
          <cell r="E410">
            <v>32500</v>
          </cell>
        </row>
        <row r="411">
          <cell r="B411" t="str">
            <v>RAMON RODRIGUEZ BAUTISTA</v>
          </cell>
          <cell r="C411" t="str">
            <v>SUPERVISOR MANTENIMIENTO</v>
          </cell>
          <cell r="D411" t="str">
            <v>VICEMINISTERIO DE MINAS</v>
          </cell>
          <cell r="E411">
            <v>35000</v>
          </cell>
        </row>
        <row r="412">
          <cell r="B412" t="str">
            <v>RAQUEL MEDINA GOMEZ</v>
          </cell>
          <cell r="C412" t="str">
            <v>AUXILIAR ADMINISTRATIVO (A)</v>
          </cell>
          <cell r="D412" t="str">
            <v>DEPARTAMENTO DE IGUALDAD DE GENERO-MEM</v>
          </cell>
          <cell r="E412">
            <v>75000</v>
          </cell>
        </row>
        <row r="413">
          <cell r="B413" t="str">
            <v>RASHELL ANTONIA MENDEZ LORA</v>
          </cell>
          <cell r="C413" t="str">
            <v>SECRETARIA</v>
          </cell>
          <cell r="D413" t="str">
            <v>VICEMINISTERIO DE SEGURIDAD ENERGETICA E</v>
          </cell>
          <cell r="E413">
            <v>50000</v>
          </cell>
        </row>
        <row r="414">
          <cell r="B414" t="str">
            <v>RAUL ANTONIO MEDINA CERDA</v>
          </cell>
          <cell r="C414" t="str">
            <v>CHOFER</v>
          </cell>
          <cell r="D414" t="str">
            <v>DIVISION DE TRANSPORTACION- MEM</v>
          </cell>
          <cell r="E414">
            <v>30000</v>
          </cell>
        </row>
        <row r="415">
          <cell r="B415" t="str">
            <v>RAUL EMILIO ASENCIO MORIS</v>
          </cell>
          <cell r="C415" t="str">
            <v>FOTOGRAFO (A)</v>
          </cell>
          <cell r="D415" t="str">
            <v>DEPARTAMENTO DE PRENSA- MEM</v>
          </cell>
          <cell r="E415">
            <v>60000</v>
          </cell>
        </row>
        <row r="416">
          <cell r="B416" t="str">
            <v>RAYMUNDO CUEVAS</v>
          </cell>
          <cell r="C416" t="str">
            <v>AYUDANTE MANTENIMIENTO</v>
          </cell>
          <cell r="D416" t="str">
            <v>DEPARTAMENTO DE MANTENIMIENTO- MEM</v>
          </cell>
          <cell r="E416">
            <v>20000</v>
          </cell>
        </row>
        <row r="417">
          <cell r="B417" t="str">
            <v>RAYSA DE LA CRUZ GONZALEZ</v>
          </cell>
          <cell r="C417" t="str">
            <v>MENSAJERO INTERNO</v>
          </cell>
          <cell r="D417" t="str">
            <v>DIVISION DE CORRESPONDENCIA Y ARCHIVO- M</v>
          </cell>
          <cell r="E417">
            <v>30000</v>
          </cell>
        </row>
        <row r="418">
          <cell r="B418" t="str">
            <v>REBECA URE¥A ALVAREZ</v>
          </cell>
          <cell r="C418" t="str">
            <v>ENCARGADO DEPARTAMENTO DE SEGU</v>
          </cell>
          <cell r="D418" t="str">
            <v>DEPARTAMENTO DE SEGURIDAD Y SALUD MINERA</v>
          </cell>
          <cell r="E418">
            <v>135000</v>
          </cell>
        </row>
        <row r="419">
          <cell r="B419" t="str">
            <v>REGINA ESPERANZA DE LA CRUZ FELIZ</v>
          </cell>
          <cell r="C419" t="str">
            <v>TECNICO ATENCION AL CIUDADANO</v>
          </cell>
          <cell r="D419" t="str">
            <v>DEPARTAMENTO DE ACCESO A LA INFORMACION</v>
          </cell>
          <cell r="E419">
            <v>50000</v>
          </cell>
        </row>
        <row r="420">
          <cell r="B420" t="str">
            <v>REMY DANIEL ARAUJO LOPEZ</v>
          </cell>
          <cell r="C420" t="str">
            <v>AUXILIAR ADMINISTRATIVO (A)</v>
          </cell>
          <cell r="D420" t="str">
            <v>DIRECCION FINANCIERA- MEM</v>
          </cell>
          <cell r="E420">
            <v>35000</v>
          </cell>
        </row>
        <row r="421">
          <cell r="B421" t="str">
            <v>REYNALDO DIAZ LOPEZ</v>
          </cell>
          <cell r="C421" t="str">
            <v>AUXILIAR DE GESTOR SOCIAL</v>
          </cell>
          <cell r="D421" t="str">
            <v>DIRECCION DE GESTION SOCIAL Y COMUNITARI</v>
          </cell>
          <cell r="E421">
            <v>45000</v>
          </cell>
        </row>
        <row r="422">
          <cell r="B422" t="str">
            <v>RICARDO BIENVENIDO GUERRERO ENCARNAC</v>
          </cell>
          <cell r="C422" t="str">
            <v>VICEMINISTRO DE ENERGIA</v>
          </cell>
          <cell r="D422" t="str">
            <v>VICEMINISTERIO DE ENERGIA ELECTRICA-MEM</v>
          </cell>
          <cell r="E422">
            <v>275000</v>
          </cell>
        </row>
        <row r="423">
          <cell r="B423" t="str">
            <v>RICARDO DE JESUS BRAZOBAN</v>
          </cell>
          <cell r="C423" t="str">
            <v>AUXILIAR ADMINISTRATIVO (A)</v>
          </cell>
          <cell r="D423" t="str">
            <v>DEPARTAMENTO DE MANTENIMIENTO- MEM</v>
          </cell>
          <cell r="E423">
            <v>32500</v>
          </cell>
        </row>
        <row r="424">
          <cell r="B424" t="str">
            <v>RICHARD ALBERTO FIGUEROA GERONIMO</v>
          </cell>
          <cell r="C424" t="str">
            <v>ELECTRICISTA</v>
          </cell>
          <cell r="D424" t="str">
            <v>DEPARTAMENTO DE MANTENIMIENTO- MEM</v>
          </cell>
          <cell r="E424">
            <v>50000</v>
          </cell>
        </row>
        <row r="425">
          <cell r="B425" t="str">
            <v>RICHARD CUEVAS GARCIA</v>
          </cell>
          <cell r="C425" t="str">
            <v>PLOMERO</v>
          </cell>
          <cell r="D425" t="str">
            <v>DEPARTAMENTO DE MANTENIMIENTO- MEM</v>
          </cell>
          <cell r="E425">
            <v>50000</v>
          </cell>
        </row>
        <row r="426">
          <cell r="B426" t="str">
            <v>RIGOBERTO PEÑA</v>
          </cell>
          <cell r="C426" t="str">
            <v>LINIERO(A)</v>
          </cell>
          <cell r="D426" t="str">
            <v>DEPARTAMENTO DE MONTAJE Y REHABILITACION</v>
          </cell>
          <cell r="E426">
            <v>50000</v>
          </cell>
        </row>
        <row r="427">
          <cell r="B427" t="str">
            <v>ROBERTO DURAN DE JESUS</v>
          </cell>
          <cell r="C427" t="str">
            <v>COORDINADOR (A)</v>
          </cell>
          <cell r="D427" t="str">
            <v>DIRECCION DE PARQUE TEMATICO DE ENERGIA</v>
          </cell>
          <cell r="E427">
            <v>90000</v>
          </cell>
        </row>
        <row r="428">
          <cell r="B428" t="str">
            <v>ROBERTO DURAN OGANDO</v>
          </cell>
          <cell r="C428" t="str">
            <v>LINIERO(A)</v>
          </cell>
          <cell r="D428" t="str">
            <v>DEPARTAMENTO DE MICRO HIDROELECTRICA Y T</v>
          </cell>
          <cell r="E428">
            <v>55000</v>
          </cell>
        </row>
        <row r="429">
          <cell r="B429" t="str">
            <v>ROLANDO RODRIGUEZ ABREU</v>
          </cell>
          <cell r="C429" t="str">
            <v>CHOFER II</v>
          </cell>
          <cell r="D429" t="str">
            <v>DIVISION DE TRANSPORTACION- MEM</v>
          </cell>
          <cell r="E429">
            <v>30000</v>
          </cell>
        </row>
        <row r="430">
          <cell r="B430" t="str">
            <v>ROMAN HENRIQUEZ</v>
          </cell>
          <cell r="C430" t="str">
            <v>CHOFER</v>
          </cell>
          <cell r="D430" t="str">
            <v>DIVISION DE TRANSPORTACION- MEM</v>
          </cell>
          <cell r="E430">
            <v>30000</v>
          </cell>
        </row>
        <row r="431">
          <cell r="B431" t="str">
            <v>ROSELDY DEL CARMEN MORILLO TINEO</v>
          </cell>
          <cell r="C431" t="str">
            <v>SECRETARIA</v>
          </cell>
          <cell r="D431" t="str">
            <v>DIRECCION DE GESTION SOCIAL Y COMUNITARI</v>
          </cell>
          <cell r="E431">
            <v>50000</v>
          </cell>
        </row>
        <row r="432">
          <cell r="B432" t="str">
            <v>ROSELYN HEYAIME MERCEDES BAUTISTA</v>
          </cell>
          <cell r="C432" t="str">
            <v>TECNICO ADMINISTRATIVO</v>
          </cell>
          <cell r="D432" t="str">
            <v>DIRECCION DE PROMOCION MINERA- MEM</v>
          </cell>
          <cell r="E432">
            <v>60000</v>
          </cell>
        </row>
        <row r="433">
          <cell r="B433" t="str">
            <v>ROSIVARIS MONTERO DUVAL</v>
          </cell>
          <cell r="C433" t="str">
            <v>RECEPCIONISTA</v>
          </cell>
          <cell r="D433" t="str">
            <v>DEPARTAMENTPO DE RELACIONES PUBLICAS- ME</v>
          </cell>
          <cell r="E433">
            <v>42000</v>
          </cell>
        </row>
        <row r="434">
          <cell r="B434" t="str">
            <v>ROSSANNA BIDO BRIOSO</v>
          </cell>
          <cell r="C434" t="str">
            <v>CAMARERA</v>
          </cell>
          <cell r="D434" t="str">
            <v>DIVISION DE MAYORDOMIA- MEM</v>
          </cell>
          <cell r="E434">
            <v>20000</v>
          </cell>
        </row>
        <row r="435">
          <cell r="B435" t="str">
            <v>ROSY ARIAS MESON</v>
          </cell>
          <cell r="C435" t="str">
            <v>CONSERJE</v>
          </cell>
          <cell r="D435" t="str">
            <v>DIVISION DE MAYORDOMIA- MEM</v>
          </cell>
          <cell r="E435">
            <v>20000</v>
          </cell>
        </row>
        <row r="436">
          <cell r="B436" t="str">
            <v>RUBER MARTINEZ DE LA CRUZ</v>
          </cell>
          <cell r="C436" t="str">
            <v>AUXILIAR ADMINISTRATIVO (A)</v>
          </cell>
          <cell r="D436" t="str">
            <v>VICEMINISTERIO DE ENERGIA NUCLEAR</v>
          </cell>
          <cell r="E436">
            <v>42000</v>
          </cell>
        </row>
        <row r="437">
          <cell r="B437" t="str">
            <v>RUTH ESTHER BAUTISTA BENCOSME</v>
          </cell>
          <cell r="C437" t="str">
            <v>SECRETARIA</v>
          </cell>
          <cell r="D437" t="str">
            <v>DIRECCION DE COMUNICACIONES- MEM</v>
          </cell>
          <cell r="E437">
            <v>50000</v>
          </cell>
        </row>
        <row r="438">
          <cell r="B438" t="str">
            <v>RUTH MAIRY NUÑEZ ENCARNACION</v>
          </cell>
          <cell r="C438" t="str">
            <v>AUXILIAR ADMINISTRATIVO (A)</v>
          </cell>
          <cell r="D438" t="str">
            <v>DIVISION DE ALMACEN Y SUMINISTRO- MEM</v>
          </cell>
          <cell r="E438">
            <v>42000</v>
          </cell>
        </row>
        <row r="439">
          <cell r="B439" t="str">
            <v>SAGRADA HEREDIA VINICIO</v>
          </cell>
          <cell r="C439" t="str">
            <v>CONSERJE</v>
          </cell>
          <cell r="D439" t="str">
            <v>DIVISION DE MAYORDOMIA- MEM</v>
          </cell>
          <cell r="E439">
            <v>20000</v>
          </cell>
        </row>
        <row r="440">
          <cell r="B440" t="str">
            <v>SANDRA ALTAGRACIA RUIZ</v>
          </cell>
          <cell r="C440" t="str">
            <v>AUXILIAR ADMINISTRATIVO (A)</v>
          </cell>
          <cell r="D440" t="str">
            <v>DEPARTAMENTO DE MICRO HIDROELECTRICA Y T</v>
          </cell>
          <cell r="E440">
            <v>42000</v>
          </cell>
        </row>
        <row r="441">
          <cell r="B441" t="str">
            <v>SANDY FERNANDO ORTIZ CASTILLO</v>
          </cell>
          <cell r="C441" t="str">
            <v>DISEÑADOR GRÁFICO</v>
          </cell>
          <cell r="D441" t="str">
            <v>DIRECCION DE COMUNICACIONES- MEM</v>
          </cell>
          <cell r="E441">
            <v>60000</v>
          </cell>
        </row>
        <row r="442">
          <cell r="B442" t="str">
            <v>SANTA ALVARADO SUERO</v>
          </cell>
          <cell r="C442" t="str">
            <v>OBRERO (A)</v>
          </cell>
          <cell r="D442" t="str">
            <v>VICEMINISTERIO DE MINAS</v>
          </cell>
          <cell r="E442">
            <v>20000</v>
          </cell>
        </row>
        <row r="443">
          <cell r="B443" t="str">
            <v>SANTA ANA HEREDIA MARTE</v>
          </cell>
          <cell r="C443" t="str">
            <v>CONSERJE</v>
          </cell>
          <cell r="D443" t="str">
            <v>DIVISION DE MAYORDOMIA- MEM</v>
          </cell>
          <cell r="E443">
            <v>30000</v>
          </cell>
        </row>
        <row r="444">
          <cell r="B444" t="str">
            <v>SANTA MARIA TORRES</v>
          </cell>
          <cell r="C444" t="str">
            <v>CONSERJE</v>
          </cell>
          <cell r="D444" t="str">
            <v>DIVISION DE MAYORDOMIA- MEM</v>
          </cell>
          <cell r="E444">
            <v>30000</v>
          </cell>
        </row>
        <row r="445">
          <cell r="B445" t="str">
            <v>SARAH VALDERYS JOSE RAMIREZ</v>
          </cell>
          <cell r="C445" t="str">
            <v>GESTOR DE PROTOCOLO</v>
          </cell>
          <cell r="D445" t="str">
            <v>DIRECCION DE PARQUE TEMATICO DE ENERGIA</v>
          </cell>
          <cell r="E445">
            <v>60000</v>
          </cell>
        </row>
        <row r="446">
          <cell r="B446" t="str">
            <v>SEGISMUNDO DEL ROSARIO</v>
          </cell>
          <cell r="C446" t="str">
            <v>ELECTRICISTA</v>
          </cell>
          <cell r="D446" t="str">
            <v>DEPARTAMENTO DE MANTENIMIENTO- MEM</v>
          </cell>
          <cell r="E446">
            <v>40000</v>
          </cell>
        </row>
        <row r="447">
          <cell r="B447" t="str">
            <v>SENCION MARTINEZ DE LA CRUZ</v>
          </cell>
          <cell r="C447" t="str">
            <v>AUXILIAR DE TRANSPORTACION</v>
          </cell>
          <cell r="D447" t="str">
            <v>DIVISION DE TRANSPORTACION- MEM</v>
          </cell>
          <cell r="E447">
            <v>32500</v>
          </cell>
        </row>
        <row r="448">
          <cell r="B448" t="str">
            <v>SERGIA MARITZA RAMOS ACOSTA</v>
          </cell>
          <cell r="C448" t="str">
            <v>CONSERJE</v>
          </cell>
          <cell r="D448" t="str">
            <v>DIVISION DE MAYORDOMIA- MEM</v>
          </cell>
          <cell r="E448">
            <v>30000</v>
          </cell>
        </row>
        <row r="449">
          <cell r="B449" t="str">
            <v>SEVERIANA ROSARIO SUERO</v>
          </cell>
          <cell r="C449" t="str">
            <v>AUXILIAR ADMINISTRATIVO (A)</v>
          </cell>
          <cell r="D449" t="str">
            <v>DIRECCION DE GESTION SOCIAL Y COMUNITARI</v>
          </cell>
          <cell r="E449">
            <v>42000</v>
          </cell>
        </row>
        <row r="450">
          <cell r="B450" t="str">
            <v>SILFREDO AMILKYS MONEGRO SALAS</v>
          </cell>
          <cell r="C450" t="str">
            <v>TÉCNICO(A) DE ACTIVIDADES DEPO</v>
          </cell>
          <cell r="D450" t="str">
            <v>DIRECCION ADMINISTRATIVO- MEM</v>
          </cell>
          <cell r="E450">
            <v>50000</v>
          </cell>
        </row>
        <row r="451">
          <cell r="B451" t="str">
            <v>SINDY RUBY DE LA CRUZ OZUNA</v>
          </cell>
          <cell r="C451" t="str">
            <v>AUXILIAR ADMINISTRATIVO (A)</v>
          </cell>
          <cell r="D451" t="str">
            <v>DIVISION DE CORRESPONDENCIA Y ARCHIVO- M</v>
          </cell>
          <cell r="E451">
            <v>35000</v>
          </cell>
        </row>
        <row r="452">
          <cell r="B452" t="str">
            <v>SINDY SLEYSY CIPRIAN FEBRILLET</v>
          </cell>
          <cell r="C452" t="str">
            <v>SECRETARIA</v>
          </cell>
          <cell r="D452" t="str">
            <v>DIRECCION TECNICA EN MINAS- MEM</v>
          </cell>
          <cell r="E452">
            <v>35000</v>
          </cell>
        </row>
        <row r="453">
          <cell r="B453" t="str">
            <v>SOCORRO COLON BURGOS</v>
          </cell>
          <cell r="C453" t="str">
            <v>CHOFER</v>
          </cell>
          <cell r="D453" t="str">
            <v>DIVISION DE TRANSPORTACION- MEM</v>
          </cell>
          <cell r="E453">
            <v>30000</v>
          </cell>
        </row>
        <row r="454">
          <cell r="B454" t="str">
            <v>SOLANYI GALVA</v>
          </cell>
          <cell r="C454" t="str">
            <v>RECEPCIONISTA</v>
          </cell>
          <cell r="D454" t="str">
            <v>DEPARTAMENTO DE SERVICIOS GENERALES- MEM</v>
          </cell>
          <cell r="E454">
            <v>35000</v>
          </cell>
        </row>
        <row r="455">
          <cell r="B455" t="str">
            <v>SULEIKA NIXZALIZ PEREZ PEREZ</v>
          </cell>
          <cell r="C455" t="str">
            <v>SECRETARIA</v>
          </cell>
          <cell r="D455" t="str">
            <v>DIRECCION DE ELECTRIFICACION RURAL Y SUB</v>
          </cell>
          <cell r="E455">
            <v>65000</v>
          </cell>
        </row>
        <row r="456">
          <cell r="B456" t="str">
            <v>TATIANA DE PEÑA DE JESUS</v>
          </cell>
          <cell r="C456" t="str">
            <v>CAMARERA</v>
          </cell>
          <cell r="D456" t="str">
            <v>DIVISION DE MAYORDOMIA- MEM</v>
          </cell>
          <cell r="E456">
            <v>25000</v>
          </cell>
        </row>
        <row r="457">
          <cell r="B457" t="str">
            <v>TERESA MARIA DE REGLA MOTA ESTEVEZ</v>
          </cell>
          <cell r="C457" t="str">
            <v>ASISTENTE</v>
          </cell>
          <cell r="D457" t="str">
            <v>VICEMINISTERIO DE MINAS</v>
          </cell>
          <cell r="E457">
            <v>70000</v>
          </cell>
        </row>
        <row r="458">
          <cell r="B458" t="str">
            <v>THELMA YAFANNY ESTEVEZ ACOSTA</v>
          </cell>
          <cell r="C458" t="str">
            <v>ANALISTA ADMINISTRATIVO (A)</v>
          </cell>
          <cell r="D458" t="str">
            <v>VICEMINISTERIO DE MINAS</v>
          </cell>
          <cell r="E458">
            <v>50000</v>
          </cell>
        </row>
        <row r="459">
          <cell r="B459" t="str">
            <v>TOMAS BIENVENIDO VARONA RAMIREZ</v>
          </cell>
          <cell r="C459" t="str">
            <v>ENCARGADO DEL DEPARTAMENTO DE</v>
          </cell>
          <cell r="D459" t="str">
            <v>DIRECCION DE ENERGIA CONVENCIONAL- MEM</v>
          </cell>
          <cell r="E459">
            <v>130000</v>
          </cell>
        </row>
        <row r="460">
          <cell r="B460" t="str">
            <v>VERONICA NOELIA GUZMAN GUZMAN</v>
          </cell>
          <cell r="C460" t="str">
            <v>ENCARGADO (A) DEPTO. DESARROLL</v>
          </cell>
          <cell r="D460" t="str">
            <v>DEPARTAMENTO DE DESARROLLO INSTITUCIONAL</v>
          </cell>
          <cell r="E460">
            <v>160000</v>
          </cell>
        </row>
        <row r="461">
          <cell r="B461" t="str">
            <v>VICENTE DE LA CRUZ BRAZOBAN</v>
          </cell>
          <cell r="C461" t="str">
            <v>MECANICO</v>
          </cell>
          <cell r="D461" t="str">
            <v>DIVISION DE TALLER- MEM</v>
          </cell>
          <cell r="E461">
            <v>50000</v>
          </cell>
        </row>
        <row r="462">
          <cell r="B462" t="str">
            <v>VICTOR GUILLEN ARIAS</v>
          </cell>
          <cell r="C462" t="str">
            <v>GESTOR ENERGETICO</v>
          </cell>
          <cell r="D462" t="str">
            <v>DIRECCION DE POLITICAS DE AHORRO Y EFICI</v>
          </cell>
          <cell r="E462">
            <v>90000</v>
          </cell>
        </row>
        <row r="463">
          <cell r="B463" t="str">
            <v>VILMA NOEMI DEL PILAR CABRERA PEÑA</v>
          </cell>
          <cell r="C463" t="str">
            <v>COORDINADOR DE EVENTOS Y PROTO</v>
          </cell>
          <cell r="D463" t="str">
            <v>DIRECCION DE PARQUE TEMATICO DE ENERGIA</v>
          </cell>
          <cell r="E463">
            <v>75000</v>
          </cell>
        </row>
        <row r="464">
          <cell r="B464" t="str">
            <v>VINICIO OGANDO ALCANTARA</v>
          </cell>
          <cell r="C464" t="str">
            <v>CHOFER</v>
          </cell>
          <cell r="D464" t="str">
            <v>DIVISION DE TRANSPORTACION- MEM</v>
          </cell>
          <cell r="E464">
            <v>25000</v>
          </cell>
        </row>
        <row r="465">
          <cell r="B465" t="str">
            <v>VLADIMIR SANTOS CARVAJAL</v>
          </cell>
          <cell r="C465" t="str">
            <v>TECNICO DE MULTIMEDIA</v>
          </cell>
          <cell r="D465" t="str">
            <v>DEPARTAMENTO DE PRENSA- MEM</v>
          </cell>
          <cell r="E465">
            <v>60000</v>
          </cell>
        </row>
        <row r="466">
          <cell r="B466" t="str">
            <v>WANDER DE LOS SANTOS PEÑA</v>
          </cell>
          <cell r="C466" t="str">
            <v>CHOFER</v>
          </cell>
          <cell r="D466" t="str">
            <v>DIVISION DE TRANSPORTACION- MEM</v>
          </cell>
          <cell r="E466">
            <v>25000</v>
          </cell>
        </row>
        <row r="467">
          <cell r="B467" t="str">
            <v>WELIMBER RAMON FABIAN VASQUEZ</v>
          </cell>
          <cell r="C467" t="str">
            <v>AUXILIAR</v>
          </cell>
          <cell r="D467" t="str">
            <v>VICEMINISTERIO DE MINAS</v>
          </cell>
          <cell r="E467">
            <v>30000</v>
          </cell>
        </row>
        <row r="468">
          <cell r="B468" t="str">
            <v>WELINTHON BRAYAN SENCION FABIAN</v>
          </cell>
          <cell r="C468" t="str">
            <v>CHOFER</v>
          </cell>
          <cell r="D468" t="str">
            <v>DIVISION DE TRANSPORTACION- MEM</v>
          </cell>
          <cell r="E468">
            <v>25000</v>
          </cell>
        </row>
        <row r="469">
          <cell r="B469" t="str">
            <v>WENDY MARIELA LOPEZ SANTANA</v>
          </cell>
          <cell r="C469" t="str">
            <v>GESTOR DE EVENTOS</v>
          </cell>
          <cell r="D469" t="str">
            <v>DEPARTAMENTPO DE RELACIONES PUBLICAS- ME</v>
          </cell>
          <cell r="E469">
            <v>60000</v>
          </cell>
        </row>
        <row r="470">
          <cell r="B470" t="str">
            <v>WILQUELI DE LOS SANTOS RODRIGUEZ</v>
          </cell>
          <cell r="C470" t="str">
            <v>ENC. ADMINISTRACION DEL SERVIC</v>
          </cell>
          <cell r="D470" t="str">
            <v>DEPARTAMENTO DE ADMINISTRACION DEL SERVI</v>
          </cell>
          <cell r="E470">
            <v>135000</v>
          </cell>
        </row>
        <row r="471">
          <cell r="B471" t="str">
            <v>WILSON BENZANT GARCIA</v>
          </cell>
          <cell r="C471" t="str">
            <v>LINIERO(A)</v>
          </cell>
          <cell r="D471" t="str">
            <v>DEPARTAMENTO DE MONTAJE Y REHABILITACION</v>
          </cell>
          <cell r="E471">
            <v>40000</v>
          </cell>
        </row>
        <row r="472">
          <cell r="B472" t="str">
            <v>XABIEL ENRIQUE CASTILLO BAUTISTA</v>
          </cell>
          <cell r="C472" t="str">
            <v>MECANICO</v>
          </cell>
          <cell r="D472" t="str">
            <v>DIVISION DE TALLER- MEM</v>
          </cell>
          <cell r="E472">
            <v>50000</v>
          </cell>
        </row>
        <row r="473">
          <cell r="B473" t="str">
            <v>XIOMARA MERCEDES BENCOSME GERMOSEN</v>
          </cell>
          <cell r="C473" t="str">
            <v>AUXILIAR ADMINISTRATIVO (A)</v>
          </cell>
          <cell r="D473" t="str">
            <v>DIRECCION JURIDICA- MEM</v>
          </cell>
          <cell r="E473">
            <v>75000</v>
          </cell>
        </row>
        <row r="474">
          <cell r="B474" t="str">
            <v>YAMILET MEJIA SOTO</v>
          </cell>
          <cell r="C474" t="str">
            <v>COORD. EVENTOS INTERNACIONALES</v>
          </cell>
          <cell r="D474" t="str">
            <v>DIRECCION DE RELACIONES INTERNACIONALES</v>
          </cell>
          <cell r="E474">
            <v>75000</v>
          </cell>
        </row>
        <row r="475">
          <cell r="B475" t="str">
            <v>YANKI ANTONIO UCETA</v>
          </cell>
          <cell r="C475" t="str">
            <v>COORDINADOR PROVINCIAL</v>
          </cell>
          <cell r="D475" t="str">
            <v>DIRECCION DE GESTION SOCIAL Y COMUNITARI</v>
          </cell>
          <cell r="E475">
            <v>40000</v>
          </cell>
        </row>
        <row r="476">
          <cell r="B476" t="str">
            <v>YAQUELIN MANZUETA GONZALEZ</v>
          </cell>
          <cell r="C476" t="str">
            <v>AUXILIAR ADMINISTRATIVO (A)</v>
          </cell>
          <cell r="D476" t="str">
            <v>DIRECCION DE PLANIFICACION Y DESARROLLO</v>
          </cell>
          <cell r="E476">
            <v>42000</v>
          </cell>
        </row>
        <row r="477">
          <cell r="B477" t="str">
            <v>YARIMEH YANETH MORA CERRO</v>
          </cell>
          <cell r="C477" t="str">
            <v>COORD. CONTRATOS ESPECIALES</v>
          </cell>
          <cell r="D477" t="str">
            <v>DEPARTAMENTO DE ELABORACION DE DOCUMENTO</v>
          </cell>
          <cell r="E477">
            <v>46666.67</v>
          </cell>
        </row>
        <row r="478">
          <cell r="B478" t="str">
            <v>YENNY MERCEDES</v>
          </cell>
          <cell r="C478" t="str">
            <v>CAMARERA</v>
          </cell>
          <cell r="D478" t="str">
            <v>DIVISION DE MAYORDOMIA- MEM</v>
          </cell>
          <cell r="E478">
            <v>25000</v>
          </cell>
        </row>
        <row r="479">
          <cell r="B479" t="str">
            <v>YENYFER MARTINEZ PEREZ</v>
          </cell>
          <cell r="C479" t="str">
            <v>AUXILIAR ADMINISTRATIVO (A)</v>
          </cell>
          <cell r="D479" t="str">
            <v>DIRECCION JURIDICA- MEM</v>
          </cell>
          <cell r="E479">
            <v>50000</v>
          </cell>
        </row>
        <row r="480">
          <cell r="B480" t="str">
            <v>YESENIA DE LEON AQUINO</v>
          </cell>
          <cell r="C480" t="str">
            <v>RECEPCIONISTA</v>
          </cell>
          <cell r="D480" t="str">
            <v>DEPARTAMENTPO DE RELACIONES PUBLICAS- ME</v>
          </cell>
          <cell r="E480">
            <v>42000</v>
          </cell>
        </row>
        <row r="481">
          <cell r="B481" t="str">
            <v>YNOSENCIO GALVEZ ROSARIO</v>
          </cell>
          <cell r="C481" t="str">
            <v>AUXILIAR ADMINISTRATIVO (A)</v>
          </cell>
          <cell r="D481" t="str">
            <v>VICEMINISTERIO DE MINAS</v>
          </cell>
          <cell r="E481">
            <v>35000</v>
          </cell>
        </row>
        <row r="482">
          <cell r="B482" t="str">
            <v>YOLANDA HEREDIA MORENO</v>
          </cell>
          <cell r="C482" t="str">
            <v>COORDINADOR (A)</v>
          </cell>
          <cell r="D482" t="str">
            <v>DIRECCION DE PLANIFICACION Y DESARROLLO</v>
          </cell>
          <cell r="E482">
            <v>85000</v>
          </cell>
        </row>
        <row r="483">
          <cell r="B483" t="str">
            <v>YOLANDA OVALLES ALONZO</v>
          </cell>
          <cell r="C483" t="str">
            <v>RECEPCIONISTA</v>
          </cell>
          <cell r="D483" t="str">
            <v>DIVISION DE CORRESPONDENCIA Y ARCHIVO- M</v>
          </cell>
          <cell r="E483">
            <v>42000</v>
          </cell>
        </row>
        <row r="484">
          <cell r="B484" t="str">
            <v>YOMEL MIGUEL CUEVAS MATOS</v>
          </cell>
          <cell r="C484" t="str">
            <v>AUXILIAR ADMINISTRATIVO (A)</v>
          </cell>
          <cell r="D484" t="str">
            <v>DIRECCION JURIDICA- MEM</v>
          </cell>
          <cell r="E484">
            <v>40000</v>
          </cell>
        </row>
        <row r="485">
          <cell r="B485" t="str">
            <v>YONATAN RAMOS VARGAS</v>
          </cell>
          <cell r="C485" t="str">
            <v>CHOFER I</v>
          </cell>
          <cell r="D485" t="str">
            <v>DIVISION DE TRANSPORTACION- MEM</v>
          </cell>
          <cell r="E485">
            <v>25000</v>
          </cell>
        </row>
        <row r="486">
          <cell r="B486" t="str">
            <v>YOVEIRY ALTAGRACIA JIMENEZ TEJADA</v>
          </cell>
          <cell r="C486" t="str">
            <v>AUXILIAR DE GESTOR SOCIAL</v>
          </cell>
          <cell r="D486" t="str">
            <v>DIRECCION DE GESTION SOCIAL Y COMUNITARI</v>
          </cell>
          <cell r="E486">
            <v>45000</v>
          </cell>
        </row>
        <row r="487">
          <cell r="B487" t="str">
            <v>YRDEN GOMEZ MONTERO</v>
          </cell>
          <cell r="C487" t="str">
            <v>CHOFER</v>
          </cell>
          <cell r="D487" t="str">
            <v>DIVISION DE TRANSPORTACION- MEM</v>
          </cell>
          <cell r="E487">
            <v>25000</v>
          </cell>
        </row>
        <row r="488">
          <cell r="B488" t="str">
            <v>YRIS LENIA ALMONTE DE LA ROSA</v>
          </cell>
          <cell r="C488" t="str">
            <v>AUXILIAR DE GESTOR SOCIAL</v>
          </cell>
          <cell r="D488" t="str">
            <v>DIRECCION DE GESTION SOCIAL Y COMUNITARI</v>
          </cell>
          <cell r="E488">
            <v>45000</v>
          </cell>
        </row>
        <row r="489">
          <cell r="B489" t="str">
            <v>YULEIDY NAIDELY RINCON MORILLO</v>
          </cell>
          <cell r="C489" t="str">
            <v>AUXILIAR DE GESTOR SOCIAL</v>
          </cell>
          <cell r="D489" t="str">
            <v>DIRECCION DE GESTION SOCIAL Y COMUNITARI</v>
          </cell>
          <cell r="E489">
            <v>35000</v>
          </cell>
        </row>
        <row r="490">
          <cell r="B490" t="str">
            <v>YURIVERKA EUNILSA SILVA GARCIA</v>
          </cell>
          <cell r="C490" t="str">
            <v>AUXILIAR ADMINISTRATIVO (A)</v>
          </cell>
          <cell r="D490" t="str">
            <v>DEPARTAMENTO DE CONTABILIDAD- MEM</v>
          </cell>
          <cell r="E490">
            <v>55000</v>
          </cell>
        </row>
        <row r="491">
          <cell r="B491" t="str">
            <v>ZENON DE JESUS HEREDIA</v>
          </cell>
          <cell r="C491" t="str">
            <v>AYUDANTE MANTENIMIENTO</v>
          </cell>
          <cell r="D491" t="str">
            <v>DEPARTAMENTO DE MANTENIMIENTO- MEM</v>
          </cell>
          <cell r="E491">
            <v>30000</v>
          </cell>
        </row>
        <row r="492">
          <cell r="B492" t="str">
            <v>ZOILA NIRKA DE JESUS DE LOS SANTOS</v>
          </cell>
          <cell r="C492" t="str">
            <v>AUXILIAR ADMINISTRATIVO (A)</v>
          </cell>
          <cell r="D492" t="str">
            <v>DEPARTAMENTO DE COOPERACION INTERNACIONA</v>
          </cell>
          <cell r="E492">
            <v>75000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0CA22-F3A2-47F5-93B5-46A68FD4E4E9}">
  <sheetPr>
    <tabColor rgb="FFFFC000"/>
    <pageSetUpPr fitToPage="1"/>
  </sheetPr>
  <dimension ref="A2:M520"/>
  <sheetViews>
    <sheetView showGridLines="0" zoomScaleNormal="100" workbookViewId="0">
      <selection activeCell="E507" sqref="E507"/>
    </sheetView>
  </sheetViews>
  <sheetFormatPr baseColWidth="10" defaultColWidth="11.42578125" defaultRowHeight="15" x14ac:dyDescent="0.25"/>
  <cols>
    <col min="1" max="1" width="4.7109375" style="28" bestFit="1" customWidth="1"/>
    <col min="2" max="2" width="42" bestFit="1" customWidth="1"/>
    <col min="3" max="3" width="35.7109375" customWidth="1"/>
    <col min="4" max="4" width="47.42578125" bestFit="1" customWidth="1"/>
    <col min="5" max="5" width="33" style="7" customWidth="1"/>
    <col min="6" max="6" width="16.85546875" style="10" bestFit="1" customWidth="1"/>
    <col min="7" max="8" width="11.5703125" style="10" bestFit="1" customWidth="1"/>
    <col min="9" max="10" width="13.140625" style="10" bestFit="1" customWidth="1"/>
    <col min="11" max="11" width="13.85546875" style="10" bestFit="1" customWidth="1"/>
    <col min="12" max="12" width="14.140625" style="10" bestFit="1" customWidth="1"/>
    <col min="13" max="13" width="7.5703125" style="63" bestFit="1" customWidth="1"/>
    <col min="14" max="15" width="16.85546875" bestFit="1" customWidth="1"/>
    <col min="16" max="16" width="18.28515625" bestFit="1" customWidth="1"/>
    <col min="17" max="17" width="19.5703125" bestFit="1" customWidth="1"/>
  </cols>
  <sheetData>
    <row r="2" spans="1:13" ht="18.75" x14ac:dyDescent="0.3">
      <c r="A2" s="154" t="s">
        <v>931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</row>
    <row r="3" spans="1:13" ht="18.75" x14ac:dyDescent="0.3">
      <c r="A3" s="154" t="s">
        <v>942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</row>
    <row r="4" spans="1:13" ht="18.75" x14ac:dyDescent="0.3">
      <c r="A4" s="155" t="s">
        <v>1400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</row>
    <row r="5" spans="1:13" ht="18.75" x14ac:dyDescent="0.3">
      <c r="A5" s="154" t="s">
        <v>14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</row>
    <row r="6" spans="1:13" ht="15.75" thickBot="1" x14ac:dyDescent="0.3">
      <c r="A6" s="5"/>
      <c r="B6" s="8"/>
      <c r="C6" s="8"/>
      <c r="D6" s="8"/>
      <c r="E6" s="16"/>
      <c r="F6" s="8"/>
      <c r="H6" s="8"/>
      <c r="I6" s="8"/>
      <c r="J6" s="8"/>
      <c r="K6" s="8"/>
      <c r="L6" s="8"/>
      <c r="M6" s="8"/>
    </row>
    <row r="7" spans="1:13" ht="24" customHeight="1" thickBot="1" x14ac:dyDescent="0.3">
      <c r="A7" s="186" t="s">
        <v>203</v>
      </c>
      <c r="B7" s="188" t="s">
        <v>12</v>
      </c>
      <c r="C7" s="188" t="s">
        <v>11</v>
      </c>
      <c r="D7" s="188" t="s">
        <v>370</v>
      </c>
      <c r="E7" s="190" t="s">
        <v>349</v>
      </c>
      <c r="F7" s="179" t="s">
        <v>9</v>
      </c>
      <c r="G7" s="179"/>
      <c r="H7" s="179"/>
      <c r="I7" s="179"/>
      <c r="J7" s="179"/>
      <c r="K7" s="179"/>
      <c r="L7" s="179"/>
      <c r="M7" s="180"/>
    </row>
    <row r="8" spans="1:13" ht="32.25" thickBot="1" x14ac:dyDescent="0.3">
      <c r="A8" s="187"/>
      <c r="B8" s="189"/>
      <c r="C8" s="189"/>
      <c r="D8" s="189"/>
      <c r="E8" s="191"/>
      <c r="F8" s="71" t="s">
        <v>940</v>
      </c>
      <c r="G8" s="81" t="s">
        <v>1</v>
      </c>
      <c r="H8" s="81" t="s">
        <v>194</v>
      </c>
      <c r="I8" s="81" t="s">
        <v>195</v>
      </c>
      <c r="J8" s="82" t="s">
        <v>196</v>
      </c>
      <c r="K8" s="86" t="s">
        <v>709</v>
      </c>
      <c r="L8" s="82" t="s">
        <v>10</v>
      </c>
      <c r="M8" s="83" t="s">
        <v>206</v>
      </c>
    </row>
    <row r="9" spans="1:13" ht="19.5" customHeight="1" x14ac:dyDescent="0.25">
      <c r="A9" s="102">
        <v>1</v>
      </c>
      <c r="B9" s="17" t="s">
        <v>839</v>
      </c>
      <c r="C9" s="17" t="s">
        <v>1010</v>
      </c>
      <c r="D9" s="17" t="s">
        <v>1011</v>
      </c>
      <c r="E9" s="17" t="s">
        <v>648</v>
      </c>
      <c r="F9" s="9">
        <f>VLOOKUP(B9,[1]Hoja4!$B$2:$E$492,4,0)</f>
        <v>300000</v>
      </c>
      <c r="G9" s="9">
        <v>8610</v>
      </c>
      <c r="H9" s="9">
        <v>7059.79</v>
      </c>
      <c r="I9" s="9">
        <v>59665.42</v>
      </c>
      <c r="J9" s="9">
        <v>25</v>
      </c>
      <c r="K9" s="9">
        <f>+G9+H9+I9+J9</f>
        <v>75360.209999999992</v>
      </c>
      <c r="L9" s="9">
        <f>+F9-K9</f>
        <v>224639.79</v>
      </c>
      <c r="M9" s="32" t="s">
        <v>198</v>
      </c>
    </row>
    <row r="10" spans="1:13" ht="19.5" customHeight="1" x14ac:dyDescent="0.25">
      <c r="A10" s="102">
        <v>2</v>
      </c>
      <c r="B10" s="2" t="s">
        <v>1357</v>
      </c>
      <c r="C10" s="17" t="s">
        <v>1012</v>
      </c>
      <c r="D10" s="17" t="s">
        <v>127</v>
      </c>
      <c r="E10" s="17" t="s">
        <v>648</v>
      </c>
      <c r="F10" s="9">
        <f>VLOOKUP(B10,[1]Hoja4!$B$2:$E$492,4,0)</f>
        <v>275000</v>
      </c>
      <c r="G10" s="9">
        <v>7892.5</v>
      </c>
      <c r="H10" s="9">
        <v>7059.79</v>
      </c>
      <c r="I10" s="9">
        <v>53594.8</v>
      </c>
      <c r="J10" s="9">
        <v>25</v>
      </c>
      <c r="K10" s="9">
        <f t="shared" ref="K10:K73" si="0">+G10+H10+I10+J10</f>
        <v>68572.09</v>
      </c>
      <c r="L10" s="9">
        <f t="shared" ref="L10:L73" si="1">+F10-K10</f>
        <v>206427.91</v>
      </c>
      <c r="M10" s="32" t="s">
        <v>198</v>
      </c>
    </row>
    <row r="11" spans="1:13" ht="19.5" customHeight="1" x14ac:dyDescent="0.25">
      <c r="A11" s="102">
        <v>3</v>
      </c>
      <c r="B11" s="2" t="s">
        <v>866</v>
      </c>
      <c r="C11" s="17" t="s">
        <v>1013</v>
      </c>
      <c r="D11" s="17" t="s">
        <v>734</v>
      </c>
      <c r="E11" s="17" t="s">
        <v>648</v>
      </c>
      <c r="F11" s="9">
        <f>VLOOKUP(B11,[1]Hoja4!$B$2:$E$492,4,0)</f>
        <v>275000</v>
      </c>
      <c r="G11" s="9">
        <v>7892.5</v>
      </c>
      <c r="H11" s="9">
        <v>7059.79</v>
      </c>
      <c r="I11" s="9">
        <v>53594.8</v>
      </c>
      <c r="J11" s="9">
        <v>25</v>
      </c>
      <c r="K11" s="9">
        <f t="shared" si="0"/>
        <v>68572.09</v>
      </c>
      <c r="L11" s="9">
        <f t="shared" si="1"/>
        <v>206427.91</v>
      </c>
      <c r="M11" s="37" t="s">
        <v>199</v>
      </c>
    </row>
    <row r="12" spans="1:13" ht="19.5" customHeight="1" x14ac:dyDescent="0.25">
      <c r="A12" s="102">
        <v>4</v>
      </c>
      <c r="B12" s="2" t="s">
        <v>899</v>
      </c>
      <c r="C12" s="17" t="s">
        <v>1014</v>
      </c>
      <c r="D12" s="17" t="s">
        <v>1015</v>
      </c>
      <c r="E12" s="17" t="s">
        <v>648</v>
      </c>
      <c r="F12" s="9">
        <f>VLOOKUP(B12,[1]Hoja4!$B$2:$E$492,4,0)</f>
        <v>275000</v>
      </c>
      <c r="G12" s="9">
        <v>7892.5</v>
      </c>
      <c r="H12" s="9">
        <v>7059.79</v>
      </c>
      <c r="I12" s="9">
        <v>52634.91</v>
      </c>
      <c r="J12" s="9">
        <v>3864.56</v>
      </c>
      <c r="K12" s="9">
        <f t="shared" si="0"/>
        <v>71451.760000000009</v>
      </c>
      <c r="L12" s="9">
        <f t="shared" si="1"/>
        <v>203548.24</v>
      </c>
      <c r="M12" s="37" t="s">
        <v>198</v>
      </c>
    </row>
    <row r="13" spans="1:13" ht="19.5" customHeight="1" x14ac:dyDescent="0.25">
      <c r="A13" s="102">
        <v>5</v>
      </c>
      <c r="B13" s="2" t="s">
        <v>946</v>
      </c>
      <c r="C13" s="17" t="s">
        <v>1016</v>
      </c>
      <c r="D13" s="17" t="s">
        <v>128</v>
      </c>
      <c r="E13" s="17" t="s">
        <v>648</v>
      </c>
      <c r="F13" s="9">
        <f>VLOOKUP(B13,[1]Hoja4!$B$2:$E$492,4,0)</f>
        <v>275000</v>
      </c>
      <c r="G13" s="9">
        <v>7892.5</v>
      </c>
      <c r="H13" s="9">
        <v>7059.79</v>
      </c>
      <c r="I13" s="9">
        <v>53594.8</v>
      </c>
      <c r="J13" s="9">
        <v>25</v>
      </c>
      <c r="K13" s="9">
        <f t="shared" si="0"/>
        <v>68572.09</v>
      </c>
      <c r="L13" s="9">
        <f t="shared" si="1"/>
        <v>206427.91</v>
      </c>
      <c r="M13" s="37" t="s">
        <v>198</v>
      </c>
    </row>
    <row r="14" spans="1:13" ht="19.5" customHeight="1" x14ac:dyDescent="0.25">
      <c r="A14" s="102">
        <v>6</v>
      </c>
      <c r="B14" s="2" t="s">
        <v>1391</v>
      </c>
      <c r="C14" s="17" t="s">
        <v>1148</v>
      </c>
      <c r="D14" s="17" t="s">
        <v>719</v>
      </c>
      <c r="E14" s="17" t="s">
        <v>648</v>
      </c>
      <c r="F14" s="9">
        <f>VLOOKUP(B14,[1]Hoja4!$B$2:$E$492,4,0)</f>
        <v>275000</v>
      </c>
      <c r="G14" s="9">
        <v>7892.5</v>
      </c>
      <c r="H14" s="9">
        <v>7059.79</v>
      </c>
      <c r="I14" s="9">
        <v>53594.8</v>
      </c>
      <c r="J14" s="9">
        <v>25</v>
      </c>
      <c r="K14" s="9">
        <f t="shared" si="0"/>
        <v>68572.09</v>
      </c>
      <c r="L14" s="9">
        <f t="shared" si="1"/>
        <v>206427.91</v>
      </c>
      <c r="M14" s="37" t="s">
        <v>198</v>
      </c>
    </row>
    <row r="15" spans="1:13" ht="19.5" customHeight="1" x14ac:dyDescent="0.25">
      <c r="A15" s="102">
        <v>7</v>
      </c>
      <c r="B15" s="2" t="s">
        <v>1149</v>
      </c>
      <c r="C15" s="17" t="s">
        <v>1150</v>
      </c>
      <c r="D15" s="17" t="s">
        <v>657</v>
      </c>
      <c r="E15" s="17" t="s">
        <v>648</v>
      </c>
      <c r="F15" s="9">
        <f>VLOOKUP(B15,[1]Hoja4!$B$2:$E$492,4,0)</f>
        <v>275000</v>
      </c>
      <c r="G15" s="9">
        <v>7892.5</v>
      </c>
      <c r="H15" s="9">
        <v>7059.79</v>
      </c>
      <c r="I15" s="9">
        <v>53594.8</v>
      </c>
      <c r="J15" s="9">
        <v>25</v>
      </c>
      <c r="K15" s="9">
        <f t="shared" si="0"/>
        <v>68572.09</v>
      </c>
      <c r="L15" s="9">
        <f t="shared" si="1"/>
        <v>206427.91</v>
      </c>
      <c r="M15" s="37" t="s">
        <v>198</v>
      </c>
    </row>
    <row r="16" spans="1:13" ht="19.5" customHeight="1" x14ac:dyDescent="0.25">
      <c r="A16" s="102">
        <v>8</v>
      </c>
      <c r="B16" s="2" t="s">
        <v>1111</v>
      </c>
      <c r="C16" s="17" t="s">
        <v>146</v>
      </c>
      <c r="D16" s="17" t="s">
        <v>1362</v>
      </c>
      <c r="E16" s="2" t="s">
        <v>505</v>
      </c>
      <c r="F16" s="9">
        <f>VLOOKUP(B16,[1]Hoja4!$B$2:$E$492,4,0)</f>
        <v>195000</v>
      </c>
      <c r="G16" s="9">
        <v>5596.5</v>
      </c>
      <c r="H16" s="9">
        <v>5928</v>
      </c>
      <c r="I16" s="9">
        <v>33971.800000000003</v>
      </c>
      <c r="J16" s="9">
        <v>11794.78</v>
      </c>
      <c r="K16" s="9">
        <f t="shared" si="0"/>
        <v>57291.08</v>
      </c>
      <c r="L16" s="9">
        <f t="shared" si="1"/>
        <v>137708.91999999998</v>
      </c>
      <c r="M16" s="32" t="s">
        <v>198</v>
      </c>
    </row>
    <row r="17" spans="1:13" ht="19.5" customHeight="1" x14ac:dyDescent="0.25">
      <c r="A17" s="102">
        <v>9</v>
      </c>
      <c r="B17" s="2" t="s">
        <v>352</v>
      </c>
      <c r="C17" s="17" t="s">
        <v>1017</v>
      </c>
      <c r="D17" s="17" t="s">
        <v>1362</v>
      </c>
      <c r="E17" s="2" t="s">
        <v>641</v>
      </c>
      <c r="F17" s="9">
        <f>VLOOKUP(B17,[1]Hoja4!$B$2:$E$492,4,0)</f>
        <v>150000</v>
      </c>
      <c r="G17" s="9">
        <v>4305</v>
      </c>
      <c r="H17" s="9">
        <v>4560</v>
      </c>
      <c r="I17" s="9">
        <v>23866.62</v>
      </c>
      <c r="J17" s="9">
        <v>25</v>
      </c>
      <c r="K17" s="9">
        <f t="shared" si="0"/>
        <v>32756.62</v>
      </c>
      <c r="L17" s="9">
        <f t="shared" si="1"/>
        <v>117243.38</v>
      </c>
      <c r="M17" s="32" t="s">
        <v>198</v>
      </c>
    </row>
    <row r="18" spans="1:13" ht="19.5" customHeight="1" x14ac:dyDescent="0.25">
      <c r="A18" s="102">
        <v>10</v>
      </c>
      <c r="B18" s="2" t="s">
        <v>1392</v>
      </c>
      <c r="C18" s="17" t="s">
        <v>1018</v>
      </c>
      <c r="D18" s="17" t="s">
        <v>105</v>
      </c>
      <c r="E18" s="2" t="s">
        <v>379</v>
      </c>
      <c r="F18" s="9">
        <f>VLOOKUP(B18,[1]Hoja4!$B$2:$E$492,4,0)</f>
        <v>200000</v>
      </c>
      <c r="G18" s="9">
        <v>5740</v>
      </c>
      <c r="H18" s="9">
        <v>6080</v>
      </c>
      <c r="I18" s="9">
        <v>35627.870000000003</v>
      </c>
      <c r="J18" s="9">
        <v>25</v>
      </c>
      <c r="K18" s="9">
        <f t="shared" si="0"/>
        <v>47472.87</v>
      </c>
      <c r="L18" s="9">
        <f t="shared" si="1"/>
        <v>152527.13</v>
      </c>
      <c r="M18" s="32" t="s">
        <v>198</v>
      </c>
    </row>
    <row r="19" spans="1:13" ht="19.5" customHeight="1" x14ac:dyDescent="0.25">
      <c r="A19" s="102">
        <v>11</v>
      </c>
      <c r="B19" s="2" t="s">
        <v>399</v>
      </c>
      <c r="C19" s="17" t="s">
        <v>1019</v>
      </c>
      <c r="D19" s="17" t="s">
        <v>657</v>
      </c>
      <c r="E19" s="2" t="s">
        <v>648</v>
      </c>
      <c r="F19" s="9">
        <f>VLOOKUP(B19,[1]Hoja4!$B$2:$E$492,4,0)</f>
        <v>200000</v>
      </c>
      <c r="G19" s="9">
        <v>5740</v>
      </c>
      <c r="H19" s="9">
        <v>6080</v>
      </c>
      <c r="I19" s="9">
        <v>35627.870000000003</v>
      </c>
      <c r="J19" s="9">
        <v>25</v>
      </c>
      <c r="K19" s="9">
        <f t="shared" si="0"/>
        <v>47472.87</v>
      </c>
      <c r="L19" s="9">
        <f t="shared" si="1"/>
        <v>152527.13</v>
      </c>
      <c r="M19" s="32" t="s">
        <v>198</v>
      </c>
    </row>
    <row r="20" spans="1:13" ht="19.5" customHeight="1" x14ac:dyDescent="0.25">
      <c r="A20" s="102">
        <v>12</v>
      </c>
      <c r="B20" s="2" t="s">
        <v>131</v>
      </c>
      <c r="C20" s="17" t="s">
        <v>1020</v>
      </c>
      <c r="D20" s="17" t="s">
        <v>744</v>
      </c>
      <c r="E20" s="2" t="s">
        <v>379</v>
      </c>
      <c r="F20" s="9">
        <f>VLOOKUP(B20,[1]Hoja4!$B$2:$E$492,4,0)</f>
        <v>200000</v>
      </c>
      <c r="G20" s="9">
        <v>5740</v>
      </c>
      <c r="H20" s="9">
        <v>6080</v>
      </c>
      <c r="I20" s="9">
        <v>35627.870000000003</v>
      </c>
      <c r="J20" s="9">
        <v>25</v>
      </c>
      <c r="K20" s="9">
        <f t="shared" si="0"/>
        <v>47472.87</v>
      </c>
      <c r="L20" s="9">
        <f t="shared" si="1"/>
        <v>152527.13</v>
      </c>
      <c r="M20" s="32" t="s">
        <v>198</v>
      </c>
    </row>
    <row r="21" spans="1:13" ht="19.5" customHeight="1" x14ac:dyDescent="0.25">
      <c r="A21" s="102">
        <v>13</v>
      </c>
      <c r="B21" s="2" t="s">
        <v>865</v>
      </c>
      <c r="C21" s="17" t="s">
        <v>1021</v>
      </c>
      <c r="D21" s="17" t="s">
        <v>4</v>
      </c>
      <c r="E21" s="2" t="s">
        <v>505</v>
      </c>
      <c r="F21" s="9">
        <f>VLOOKUP(B21,[1]Hoja4!$B$2:$E$492,4,0)</f>
        <v>200000</v>
      </c>
      <c r="G21" s="9">
        <v>5740</v>
      </c>
      <c r="H21" s="9">
        <v>6080</v>
      </c>
      <c r="I21" s="9">
        <v>35627.870000000003</v>
      </c>
      <c r="J21" s="9">
        <v>25</v>
      </c>
      <c r="K21" s="9">
        <f t="shared" si="0"/>
        <v>47472.87</v>
      </c>
      <c r="L21" s="9">
        <f t="shared" si="1"/>
        <v>152527.13</v>
      </c>
      <c r="M21" s="37" t="s">
        <v>199</v>
      </c>
    </row>
    <row r="22" spans="1:13" ht="19.5" customHeight="1" x14ac:dyDescent="0.25">
      <c r="A22" s="102">
        <v>14</v>
      </c>
      <c r="B22" t="s">
        <v>915</v>
      </c>
      <c r="C22" s="17" t="s">
        <v>1022</v>
      </c>
      <c r="D22" s="17" t="s">
        <v>1411</v>
      </c>
      <c r="E22" s="17" t="s">
        <v>379</v>
      </c>
      <c r="F22" s="9">
        <f>VLOOKUP(B22,[1]Hoja4!$B$2:$E$492,4,0)</f>
        <v>230000</v>
      </c>
      <c r="G22" s="9">
        <v>6601</v>
      </c>
      <c r="H22" s="9">
        <v>6992</v>
      </c>
      <c r="I22" s="9">
        <v>42684.62</v>
      </c>
      <c r="J22" s="9">
        <v>25</v>
      </c>
      <c r="K22" s="9">
        <f t="shared" si="0"/>
        <v>56302.62</v>
      </c>
      <c r="L22" s="9">
        <f t="shared" si="1"/>
        <v>173697.38</v>
      </c>
      <c r="M22" s="32" t="s">
        <v>199</v>
      </c>
    </row>
    <row r="23" spans="1:13" ht="19.5" customHeight="1" x14ac:dyDescent="0.25">
      <c r="A23" s="102">
        <v>15</v>
      </c>
      <c r="B23" s="2" t="s">
        <v>423</v>
      </c>
      <c r="C23" s="17" t="s">
        <v>1023</v>
      </c>
      <c r="D23" s="17" t="s">
        <v>657</v>
      </c>
      <c r="E23" s="17" t="s">
        <v>379</v>
      </c>
      <c r="F23" s="9">
        <f>VLOOKUP(B23,[1]Hoja4!$B$2:$E$492,4,0)</f>
        <v>102000</v>
      </c>
      <c r="G23" s="9">
        <v>2927.4</v>
      </c>
      <c r="H23" s="9">
        <v>3100.8</v>
      </c>
      <c r="I23" s="9">
        <v>12575.82</v>
      </c>
      <c r="J23" s="9">
        <v>21664.25</v>
      </c>
      <c r="K23" s="9">
        <f t="shared" si="0"/>
        <v>40268.270000000004</v>
      </c>
      <c r="L23" s="9">
        <f t="shared" si="1"/>
        <v>61731.729999999996</v>
      </c>
      <c r="M23" s="32" t="s">
        <v>198</v>
      </c>
    </row>
    <row r="24" spans="1:13" ht="19.5" customHeight="1" x14ac:dyDescent="0.25">
      <c r="A24" s="102">
        <v>16</v>
      </c>
      <c r="B24" s="2" t="s">
        <v>119</v>
      </c>
      <c r="C24" s="17" t="s">
        <v>1024</v>
      </c>
      <c r="D24" s="17" t="s">
        <v>1025</v>
      </c>
      <c r="E24" s="17" t="s">
        <v>379</v>
      </c>
      <c r="F24" s="9">
        <f>VLOOKUP(B24,[1]Hoja4!$B$2:$E$492,4,0)</f>
        <v>135000</v>
      </c>
      <c r="G24" s="9">
        <v>3874.5</v>
      </c>
      <c r="H24" s="9">
        <v>4104</v>
      </c>
      <c r="I24" s="9">
        <v>20338.240000000002</v>
      </c>
      <c r="J24" s="9">
        <v>3489.34</v>
      </c>
      <c r="K24" s="9">
        <f t="shared" si="0"/>
        <v>31806.080000000002</v>
      </c>
      <c r="L24" s="9">
        <f t="shared" si="1"/>
        <v>103193.92</v>
      </c>
      <c r="M24" s="32" t="s">
        <v>198</v>
      </c>
    </row>
    <row r="25" spans="1:13" ht="19.5" customHeight="1" x14ac:dyDescent="0.25">
      <c r="A25" s="102">
        <v>17</v>
      </c>
      <c r="B25" s="2" t="s">
        <v>71</v>
      </c>
      <c r="C25" s="17" t="s">
        <v>1026</v>
      </c>
      <c r="D25" s="17" t="s">
        <v>745</v>
      </c>
      <c r="E25" s="17" t="s">
        <v>379</v>
      </c>
      <c r="F25" s="9">
        <f>VLOOKUP(B25,[1]Hoja4!$B$2:$E$492,4,0)</f>
        <v>130000</v>
      </c>
      <c r="G25" s="9">
        <v>3731</v>
      </c>
      <c r="H25" s="9">
        <v>3952</v>
      </c>
      <c r="I25" s="9">
        <v>18682.169999999998</v>
      </c>
      <c r="J25" s="9">
        <v>3199.56</v>
      </c>
      <c r="K25" s="9">
        <f t="shared" si="0"/>
        <v>29564.73</v>
      </c>
      <c r="L25" s="9">
        <f t="shared" si="1"/>
        <v>100435.27</v>
      </c>
      <c r="M25" s="32" t="s">
        <v>198</v>
      </c>
    </row>
    <row r="26" spans="1:13" ht="19.5" customHeight="1" x14ac:dyDescent="0.25">
      <c r="A26" s="102">
        <v>18</v>
      </c>
      <c r="B26" s="2" t="s">
        <v>113</v>
      </c>
      <c r="C26" s="17" t="s">
        <v>1027</v>
      </c>
      <c r="D26" s="17" t="s">
        <v>1366</v>
      </c>
      <c r="E26" s="17" t="s">
        <v>379</v>
      </c>
      <c r="F26" s="9">
        <f>VLOOKUP(B26,[1]Hoja4!$B$2:$E$492,4,0)</f>
        <v>135000</v>
      </c>
      <c r="G26" s="9">
        <v>3874.5</v>
      </c>
      <c r="H26" s="9">
        <v>4104</v>
      </c>
      <c r="I26" s="9">
        <v>20338.240000000002</v>
      </c>
      <c r="J26" s="9">
        <v>25</v>
      </c>
      <c r="K26" s="9">
        <f t="shared" si="0"/>
        <v>28341.74</v>
      </c>
      <c r="L26" s="9">
        <f t="shared" si="1"/>
        <v>106658.26</v>
      </c>
      <c r="M26" s="32" t="s">
        <v>198</v>
      </c>
    </row>
    <row r="27" spans="1:13" ht="19.5" customHeight="1" x14ac:dyDescent="0.25">
      <c r="A27" s="102">
        <v>19</v>
      </c>
      <c r="B27" s="2" t="s">
        <v>398</v>
      </c>
      <c r="C27" s="17" t="s">
        <v>1028</v>
      </c>
      <c r="D27" s="17" t="s">
        <v>657</v>
      </c>
      <c r="E27" s="17" t="s">
        <v>379</v>
      </c>
      <c r="F27" s="9">
        <f>VLOOKUP(B27,[1]Hoja4!$B$2:$E$492,4,0)</f>
        <v>64000</v>
      </c>
      <c r="G27" s="9">
        <v>1836.8</v>
      </c>
      <c r="H27" s="9">
        <v>1945.6</v>
      </c>
      <c r="I27" s="9">
        <v>4239.3999999999996</v>
      </c>
      <c r="J27" s="9">
        <v>3325</v>
      </c>
      <c r="K27" s="9">
        <f t="shared" si="0"/>
        <v>11346.8</v>
      </c>
      <c r="L27" s="9">
        <f t="shared" si="1"/>
        <v>52653.2</v>
      </c>
      <c r="M27" s="32" t="s">
        <v>198</v>
      </c>
    </row>
    <row r="28" spans="1:13" ht="19.5" customHeight="1" x14ac:dyDescent="0.25">
      <c r="A28" s="102">
        <v>20</v>
      </c>
      <c r="B28" s="2" t="s">
        <v>129</v>
      </c>
      <c r="C28" s="17" t="s">
        <v>1029</v>
      </c>
      <c r="D28" s="17" t="s">
        <v>746</v>
      </c>
      <c r="E28" s="17" t="s">
        <v>505</v>
      </c>
      <c r="F28" s="9">
        <f>VLOOKUP(B28,[1]Hoja4!$B$2:$E$492,4,0)</f>
        <v>135000</v>
      </c>
      <c r="G28" s="9">
        <v>3874.5</v>
      </c>
      <c r="H28" s="9">
        <v>4104</v>
      </c>
      <c r="I28" s="9">
        <v>20338.240000000002</v>
      </c>
      <c r="J28" s="9">
        <v>17544.879999999997</v>
      </c>
      <c r="K28" s="9">
        <f t="shared" si="0"/>
        <v>45861.619999999995</v>
      </c>
      <c r="L28" s="9">
        <f t="shared" si="1"/>
        <v>89138.38</v>
      </c>
      <c r="M28" s="32" t="s">
        <v>198</v>
      </c>
    </row>
    <row r="29" spans="1:13" ht="19.5" customHeight="1" x14ac:dyDescent="0.25">
      <c r="A29" s="102">
        <v>21</v>
      </c>
      <c r="B29" s="2" t="s">
        <v>40</v>
      </c>
      <c r="C29" s="17" t="s">
        <v>1030</v>
      </c>
      <c r="D29" s="17" t="s">
        <v>747</v>
      </c>
      <c r="E29" s="17" t="s">
        <v>505</v>
      </c>
      <c r="F29" s="9">
        <f>VLOOKUP(B29,[1]Hoja4!$B$2:$E$492,4,0)</f>
        <v>80000</v>
      </c>
      <c r="G29" s="9">
        <v>2296</v>
      </c>
      <c r="H29" s="9">
        <v>2432</v>
      </c>
      <c r="I29" s="9">
        <v>7400.87</v>
      </c>
      <c r="J29" s="9">
        <v>25</v>
      </c>
      <c r="K29" s="9">
        <f t="shared" si="0"/>
        <v>12153.869999999999</v>
      </c>
      <c r="L29" s="9">
        <f t="shared" si="1"/>
        <v>67846.13</v>
      </c>
      <c r="M29" s="32" t="s">
        <v>199</v>
      </c>
    </row>
    <row r="30" spans="1:13" ht="19.5" customHeight="1" x14ac:dyDescent="0.25">
      <c r="A30" s="102">
        <v>22</v>
      </c>
      <c r="B30" s="2" t="s">
        <v>1393</v>
      </c>
      <c r="C30" s="17" t="s">
        <v>1031</v>
      </c>
      <c r="D30" s="17" t="s">
        <v>1365</v>
      </c>
      <c r="E30" s="17" t="s">
        <v>379</v>
      </c>
      <c r="F30" s="9">
        <f>VLOOKUP(B30,[1]Hoja4!$B$2:$E$492,4,0)</f>
        <v>135000</v>
      </c>
      <c r="G30" s="9">
        <v>3874.5</v>
      </c>
      <c r="H30" s="9">
        <v>4104</v>
      </c>
      <c r="I30" s="9">
        <v>20338.240000000002</v>
      </c>
      <c r="J30" s="9">
        <v>51325</v>
      </c>
      <c r="K30" s="9">
        <f t="shared" si="0"/>
        <v>79641.740000000005</v>
      </c>
      <c r="L30" s="9">
        <f t="shared" si="1"/>
        <v>55358.259999999995</v>
      </c>
      <c r="M30" s="32" t="s">
        <v>199</v>
      </c>
    </row>
    <row r="31" spans="1:13" ht="19.5" customHeight="1" x14ac:dyDescent="0.25">
      <c r="A31" s="102">
        <v>23</v>
      </c>
      <c r="B31" s="2" t="s">
        <v>116</v>
      </c>
      <c r="C31" s="17" t="s">
        <v>1032</v>
      </c>
      <c r="D31" s="17" t="s">
        <v>749</v>
      </c>
      <c r="E31" s="17" t="s">
        <v>379</v>
      </c>
      <c r="F31" s="9">
        <f>VLOOKUP(B31,[1]Hoja4!$B$2:$E$492,4,0)</f>
        <v>130000</v>
      </c>
      <c r="G31" s="9">
        <v>3731</v>
      </c>
      <c r="H31" s="9">
        <v>3952</v>
      </c>
      <c r="I31" s="9">
        <v>19162.12</v>
      </c>
      <c r="J31" s="9">
        <v>25</v>
      </c>
      <c r="K31" s="9">
        <f t="shared" si="0"/>
        <v>26870.12</v>
      </c>
      <c r="L31" s="9">
        <f t="shared" si="1"/>
        <v>103129.88</v>
      </c>
      <c r="M31" s="32" t="s">
        <v>198</v>
      </c>
    </row>
    <row r="32" spans="1:13" ht="19.5" customHeight="1" x14ac:dyDescent="0.25">
      <c r="A32" s="102">
        <v>24</v>
      </c>
      <c r="B32" s="2" t="s">
        <v>24</v>
      </c>
      <c r="C32" s="17" t="s">
        <v>1033</v>
      </c>
      <c r="D32" s="17" t="s">
        <v>106</v>
      </c>
      <c r="E32" s="17" t="s">
        <v>505</v>
      </c>
      <c r="F32" s="9">
        <f>VLOOKUP(B32,[1]Hoja4!$B$2:$E$492,4,0)</f>
        <v>160000</v>
      </c>
      <c r="G32" s="9">
        <v>4592</v>
      </c>
      <c r="H32" s="9">
        <v>4864</v>
      </c>
      <c r="I32" s="9">
        <v>26218.87</v>
      </c>
      <c r="J32" s="9">
        <v>40192.22</v>
      </c>
      <c r="K32" s="9">
        <f t="shared" si="0"/>
        <v>75867.09</v>
      </c>
      <c r="L32" s="9">
        <f t="shared" si="1"/>
        <v>84132.91</v>
      </c>
      <c r="M32" s="32" t="s">
        <v>199</v>
      </c>
    </row>
    <row r="33" spans="1:13" ht="19.5" customHeight="1" x14ac:dyDescent="0.25">
      <c r="A33" s="102">
        <v>25</v>
      </c>
      <c r="B33" s="2" t="s">
        <v>897</v>
      </c>
      <c r="C33" s="17" t="s">
        <v>1034</v>
      </c>
      <c r="D33" s="17" t="s">
        <v>104</v>
      </c>
      <c r="E33" s="17" t="s">
        <v>505</v>
      </c>
      <c r="F33" s="9">
        <f>VLOOKUP(B33,[1]Hoja4!$B$2:$E$492,4,0)</f>
        <v>145000</v>
      </c>
      <c r="G33" s="9">
        <v>4161.5</v>
      </c>
      <c r="H33" s="9">
        <v>4408</v>
      </c>
      <c r="I33" s="9">
        <v>22690.49</v>
      </c>
      <c r="J33" s="9">
        <v>25</v>
      </c>
      <c r="K33" s="9">
        <f t="shared" si="0"/>
        <v>31284.99</v>
      </c>
      <c r="L33" s="9">
        <f t="shared" si="1"/>
        <v>113715.01</v>
      </c>
      <c r="M33" s="32" t="s">
        <v>199</v>
      </c>
    </row>
    <row r="34" spans="1:13" ht="19.5" customHeight="1" x14ac:dyDescent="0.25">
      <c r="A34" s="102">
        <v>26</v>
      </c>
      <c r="B34" s="2" t="s">
        <v>123</v>
      </c>
      <c r="C34" s="17" t="s">
        <v>1035</v>
      </c>
      <c r="D34" s="17" t="s">
        <v>427</v>
      </c>
      <c r="E34" s="17" t="s">
        <v>505</v>
      </c>
      <c r="F34" s="9">
        <f>VLOOKUP(B34,[1]Hoja4!$B$2:$E$492,4,0)</f>
        <v>135000</v>
      </c>
      <c r="G34" s="9">
        <v>3874.5</v>
      </c>
      <c r="H34" s="9">
        <v>4104</v>
      </c>
      <c r="I34" s="9">
        <v>20338.240000000002</v>
      </c>
      <c r="J34" s="9">
        <v>25</v>
      </c>
      <c r="K34" s="9">
        <f t="shared" si="0"/>
        <v>28341.74</v>
      </c>
      <c r="L34" s="9">
        <f t="shared" si="1"/>
        <v>106658.26</v>
      </c>
      <c r="M34" s="32" t="s">
        <v>198</v>
      </c>
    </row>
    <row r="35" spans="1:13" ht="19.5" customHeight="1" x14ac:dyDescent="0.25">
      <c r="A35" s="102">
        <v>27</v>
      </c>
      <c r="B35" s="2" t="s">
        <v>649</v>
      </c>
      <c r="C35" s="17" t="s">
        <v>1101</v>
      </c>
      <c r="D35" s="17" t="s">
        <v>1103</v>
      </c>
      <c r="E35" s="17" t="s">
        <v>505</v>
      </c>
      <c r="F35" s="9">
        <f>VLOOKUP(B35,[1]Hoja4!$B$2:$E$492,4,0)</f>
        <v>135000</v>
      </c>
      <c r="G35" s="9">
        <v>3874.5</v>
      </c>
      <c r="H35" s="9">
        <v>4104</v>
      </c>
      <c r="I35" s="9">
        <v>20338.240000000002</v>
      </c>
      <c r="J35" s="9">
        <v>25</v>
      </c>
      <c r="K35" s="9">
        <f t="shared" si="0"/>
        <v>28341.74</v>
      </c>
      <c r="L35" s="9">
        <f t="shared" si="1"/>
        <v>106658.26</v>
      </c>
      <c r="M35" s="32" t="s">
        <v>199</v>
      </c>
    </row>
    <row r="36" spans="1:13" ht="19.5" customHeight="1" x14ac:dyDescent="0.25">
      <c r="A36" s="102">
        <v>28</v>
      </c>
      <c r="B36" s="2" t="s">
        <v>710</v>
      </c>
      <c r="C36" s="17" t="s">
        <v>1170</v>
      </c>
      <c r="D36" s="17" t="s">
        <v>110</v>
      </c>
      <c r="E36" s="17" t="s">
        <v>505</v>
      </c>
      <c r="F36" s="9">
        <f>VLOOKUP(B36,[1]Hoja4!$B$2:$E$492,4,0)</f>
        <v>135000</v>
      </c>
      <c r="G36" s="9">
        <v>3874.5</v>
      </c>
      <c r="H36" s="9">
        <v>4104</v>
      </c>
      <c r="I36" s="9">
        <v>20338.240000000002</v>
      </c>
      <c r="J36" s="9">
        <v>18884.41</v>
      </c>
      <c r="K36" s="9">
        <f t="shared" si="0"/>
        <v>47201.15</v>
      </c>
      <c r="L36" s="9">
        <f t="shared" si="1"/>
        <v>87798.85</v>
      </c>
      <c r="M36" s="32" t="s">
        <v>198</v>
      </c>
    </row>
    <row r="37" spans="1:13" ht="19.5" customHeight="1" x14ac:dyDescent="0.25">
      <c r="A37" s="102">
        <v>29</v>
      </c>
      <c r="B37" s="2" t="s">
        <v>779</v>
      </c>
      <c r="C37" s="17" t="s">
        <v>26</v>
      </c>
      <c r="D37" s="17" t="s">
        <v>1362</v>
      </c>
      <c r="E37" s="17" t="s">
        <v>379</v>
      </c>
      <c r="F37" s="9">
        <f>VLOOKUP(B37,[1]Hoja4!$B$2:$E$492,4,0)</f>
        <v>200000</v>
      </c>
      <c r="G37" s="9">
        <v>5740</v>
      </c>
      <c r="H37" s="9">
        <v>6080</v>
      </c>
      <c r="I37" s="9">
        <v>35627.870000000003</v>
      </c>
      <c r="J37" s="9">
        <v>10524.26</v>
      </c>
      <c r="K37" s="9">
        <f t="shared" si="0"/>
        <v>57972.130000000005</v>
      </c>
      <c r="L37" s="9">
        <f t="shared" si="1"/>
        <v>142027.87</v>
      </c>
      <c r="M37" s="131" t="s">
        <v>199</v>
      </c>
    </row>
    <row r="38" spans="1:13" ht="19.5" customHeight="1" x14ac:dyDescent="0.25">
      <c r="A38" s="102">
        <v>30</v>
      </c>
      <c r="B38" s="2" t="s">
        <v>95</v>
      </c>
      <c r="C38" s="17" t="s">
        <v>967</v>
      </c>
      <c r="D38" s="17" t="s">
        <v>730</v>
      </c>
      <c r="E38" s="17" t="s">
        <v>379</v>
      </c>
      <c r="F38" s="9">
        <f>VLOOKUP(B38,[1]Hoja4!$B$2:$E$492,4,0)</f>
        <v>90000</v>
      </c>
      <c r="G38" s="9">
        <v>2583</v>
      </c>
      <c r="H38" s="9">
        <v>2736</v>
      </c>
      <c r="I38" s="9">
        <v>9753.1200000000008</v>
      </c>
      <c r="J38" s="9">
        <v>4625</v>
      </c>
      <c r="K38" s="9">
        <f t="shared" si="0"/>
        <v>19697.120000000003</v>
      </c>
      <c r="L38" s="9">
        <f t="shared" si="1"/>
        <v>70302.880000000005</v>
      </c>
      <c r="M38" s="32" t="s">
        <v>198</v>
      </c>
    </row>
    <row r="39" spans="1:13" ht="19.5" customHeight="1" x14ac:dyDescent="0.25">
      <c r="A39" s="102">
        <v>31</v>
      </c>
      <c r="B39" s="2" t="s">
        <v>864</v>
      </c>
      <c r="C39" s="17" t="s">
        <v>1407</v>
      </c>
      <c r="D39" s="17" t="s">
        <v>1411</v>
      </c>
      <c r="E39" s="17" t="s">
        <v>379</v>
      </c>
      <c r="F39" s="9">
        <f>VLOOKUP(B39,[1]Hoja4!$B$2:$E$492,4,0)</f>
        <v>230000</v>
      </c>
      <c r="G39" s="9">
        <v>6601</v>
      </c>
      <c r="H39" s="9">
        <v>6992</v>
      </c>
      <c r="I39" s="9">
        <v>42684.62</v>
      </c>
      <c r="J39" s="9">
        <v>25</v>
      </c>
      <c r="K39" s="9">
        <f t="shared" si="0"/>
        <v>56302.62</v>
      </c>
      <c r="L39" s="9">
        <f t="shared" si="1"/>
        <v>173697.38</v>
      </c>
      <c r="M39" s="37" t="s">
        <v>199</v>
      </c>
    </row>
    <row r="40" spans="1:13" ht="19.5" customHeight="1" x14ac:dyDescent="0.25">
      <c r="A40" s="102">
        <v>32</v>
      </c>
      <c r="B40" s="2" t="s">
        <v>22</v>
      </c>
      <c r="C40" s="17" t="s">
        <v>1036</v>
      </c>
      <c r="D40" s="17" t="s">
        <v>105</v>
      </c>
      <c r="E40" s="17" t="s">
        <v>379</v>
      </c>
      <c r="F40" s="9">
        <f>VLOOKUP(B40,[1]Hoja4!$B$2:$E$492,4,0)</f>
        <v>75000</v>
      </c>
      <c r="G40" s="9">
        <v>2152.5</v>
      </c>
      <c r="H40" s="9">
        <v>2280</v>
      </c>
      <c r="I40" s="9">
        <v>6309.38</v>
      </c>
      <c r="J40" s="9">
        <v>125</v>
      </c>
      <c r="K40" s="9">
        <f t="shared" si="0"/>
        <v>10866.880000000001</v>
      </c>
      <c r="L40" s="9">
        <f t="shared" si="1"/>
        <v>64133.119999999995</v>
      </c>
      <c r="M40" s="32" t="s">
        <v>199</v>
      </c>
    </row>
    <row r="41" spans="1:13" ht="19.5" customHeight="1" x14ac:dyDescent="0.25">
      <c r="A41" s="102">
        <v>33</v>
      </c>
      <c r="B41" s="2" t="s">
        <v>120</v>
      </c>
      <c r="C41" s="17" t="s">
        <v>26</v>
      </c>
      <c r="D41" s="17" t="s">
        <v>752</v>
      </c>
      <c r="E41" s="17" t="s">
        <v>379</v>
      </c>
      <c r="F41" s="87">
        <v>100000</v>
      </c>
      <c r="G41" s="9">
        <v>2870</v>
      </c>
      <c r="H41" s="9">
        <v>3040</v>
      </c>
      <c r="I41" s="9">
        <v>12105.37</v>
      </c>
      <c r="J41" s="9">
        <v>3489.34</v>
      </c>
      <c r="K41" s="9">
        <f t="shared" si="0"/>
        <v>21504.710000000003</v>
      </c>
      <c r="L41" s="9">
        <f t="shared" si="1"/>
        <v>78495.289999999994</v>
      </c>
      <c r="M41" s="37" t="s">
        <v>198</v>
      </c>
    </row>
    <row r="42" spans="1:13" ht="19.5" customHeight="1" x14ac:dyDescent="0.25">
      <c r="A42" s="102">
        <v>34</v>
      </c>
      <c r="B42" s="2" t="s">
        <v>137</v>
      </c>
      <c r="C42" s="17" t="s">
        <v>26</v>
      </c>
      <c r="D42" s="17" t="s">
        <v>753</v>
      </c>
      <c r="E42" s="17" t="s">
        <v>379</v>
      </c>
      <c r="F42" s="9">
        <f>VLOOKUP(B42,[1]Hoja4!$B$2:$E$492,4,0)</f>
        <v>90000</v>
      </c>
      <c r="G42" s="9">
        <v>2583</v>
      </c>
      <c r="H42" s="9">
        <v>2736</v>
      </c>
      <c r="I42" s="9">
        <v>9273.17</v>
      </c>
      <c r="J42" s="9">
        <v>13735.2</v>
      </c>
      <c r="K42" s="9">
        <f t="shared" si="0"/>
        <v>28327.370000000003</v>
      </c>
      <c r="L42" s="9">
        <f t="shared" si="1"/>
        <v>61672.63</v>
      </c>
      <c r="M42" s="32" t="s">
        <v>198</v>
      </c>
    </row>
    <row r="43" spans="1:13" ht="19.5" customHeight="1" x14ac:dyDescent="0.25">
      <c r="A43" s="102">
        <v>35</v>
      </c>
      <c r="B43" s="2" t="s">
        <v>20</v>
      </c>
      <c r="C43" s="17" t="s">
        <v>1037</v>
      </c>
      <c r="D43" s="17" t="s">
        <v>104</v>
      </c>
      <c r="E43" s="17" t="s">
        <v>379</v>
      </c>
      <c r="F43" s="9">
        <f>VLOOKUP(B43,[1]Hoja4!$B$2:$E$492,4,0)</f>
        <v>46666.67</v>
      </c>
      <c r="G43" s="9">
        <v>1339.33</v>
      </c>
      <c r="H43" s="9">
        <v>1418.67</v>
      </c>
      <c r="I43" s="9">
        <v>1383.55</v>
      </c>
      <c r="J43" s="9">
        <v>25</v>
      </c>
      <c r="K43" s="9">
        <f t="shared" si="0"/>
        <v>4166.55</v>
      </c>
      <c r="L43" s="9">
        <f t="shared" si="1"/>
        <v>42500.119999999995</v>
      </c>
      <c r="M43" s="32" t="s">
        <v>199</v>
      </c>
    </row>
    <row r="44" spans="1:13" ht="19.5" customHeight="1" x14ac:dyDescent="0.25">
      <c r="A44" s="102">
        <v>36</v>
      </c>
      <c r="B44" s="2" t="s">
        <v>138</v>
      </c>
      <c r="C44" s="17" t="s">
        <v>1038</v>
      </c>
      <c r="D44" s="17" t="s">
        <v>753</v>
      </c>
      <c r="E44" s="17" t="s">
        <v>379</v>
      </c>
      <c r="F44" s="9">
        <f>VLOOKUP(B44,[1]Hoja4!$B$2:$E$492,4,0)</f>
        <v>75000</v>
      </c>
      <c r="G44" s="9">
        <v>2152.5</v>
      </c>
      <c r="H44" s="9">
        <v>2280</v>
      </c>
      <c r="I44" s="9">
        <v>6309.38</v>
      </c>
      <c r="J44" s="9">
        <v>10625</v>
      </c>
      <c r="K44" s="9">
        <f t="shared" si="0"/>
        <v>21366.880000000001</v>
      </c>
      <c r="L44" s="9">
        <f t="shared" si="1"/>
        <v>53633.119999999995</v>
      </c>
      <c r="M44" s="32" t="s">
        <v>199</v>
      </c>
    </row>
    <row r="45" spans="1:13" ht="19.5" customHeight="1" x14ac:dyDescent="0.25">
      <c r="A45" s="102">
        <v>37</v>
      </c>
      <c r="B45" s="2" t="s">
        <v>53</v>
      </c>
      <c r="C45" s="17" t="s">
        <v>26</v>
      </c>
      <c r="D45" s="17" t="s">
        <v>657</v>
      </c>
      <c r="E45" s="17" t="s">
        <v>379</v>
      </c>
      <c r="F45" s="9">
        <f>VLOOKUP(B45,[1]Hoja4!$B$2:$E$492,4,0)</f>
        <v>100000</v>
      </c>
      <c r="G45" s="9">
        <v>2870</v>
      </c>
      <c r="H45" s="9">
        <v>3040</v>
      </c>
      <c r="I45" s="9">
        <v>11625.42</v>
      </c>
      <c r="J45" s="9">
        <v>16944.78</v>
      </c>
      <c r="K45" s="9">
        <f t="shared" si="0"/>
        <v>34480.199999999997</v>
      </c>
      <c r="L45" s="9">
        <f t="shared" si="1"/>
        <v>65519.8</v>
      </c>
      <c r="M45" s="32" t="s">
        <v>199</v>
      </c>
    </row>
    <row r="46" spans="1:13" ht="19.5" customHeight="1" x14ac:dyDescent="0.25">
      <c r="A46" s="102">
        <v>38</v>
      </c>
      <c r="B46" s="2" t="s">
        <v>21</v>
      </c>
      <c r="C46" s="17" t="s">
        <v>693</v>
      </c>
      <c r="D46" s="17" t="s">
        <v>730</v>
      </c>
      <c r="E46" s="17" t="s">
        <v>379</v>
      </c>
      <c r="F46" s="9">
        <f>VLOOKUP(B46,[1]Hoja4!$B$2:$E$492,4,0)</f>
        <v>40000</v>
      </c>
      <c r="G46" s="9">
        <v>1148</v>
      </c>
      <c r="H46" s="9">
        <v>1216</v>
      </c>
      <c r="I46" s="9">
        <v>154.68</v>
      </c>
      <c r="J46" s="9">
        <v>3644.7799999999997</v>
      </c>
      <c r="K46" s="9">
        <f t="shared" si="0"/>
        <v>6163.4599999999991</v>
      </c>
      <c r="L46" s="9">
        <f t="shared" si="1"/>
        <v>33836.54</v>
      </c>
      <c r="M46" s="32" t="s">
        <v>198</v>
      </c>
    </row>
    <row r="47" spans="1:13" ht="19.5" customHeight="1" x14ac:dyDescent="0.25">
      <c r="A47" s="102">
        <v>39</v>
      </c>
      <c r="B47" s="2" t="s">
        <v>1394</v>
      </c>
      <c r="C47" s="17" t="s">
        <v>693</v>
      </c>
      <c r="D47" s="17" t="s">
        <v>730</v>
      </c>
      <c r="E47" s="17" t="s">
        <v>379</v>
      </c>
      <c r="F47" s="9">
        <f>VLOOKUP(B47,[1]Hoja4!$B$2:$E$492,4,0)</f>
        <v>40000</v>
      </c>
      <c r="G47" s="9">
        <v>1148</v>
      </c>
      <c r="H47" s="9">
        <v>1216</v>
      </c>
      <c r="I47" s="9">
        <v>154.68</v>
      </c>
      <c r="J47" s="9">
        <v>1944.78</v>
      </c>
      <c r="K47" s="9">
        <f t="shared" si="0"/>
        <v>4463.46</v>
      </c>
      <c r="L47" s="9">
        <f t="shared" si="1"/>
        <v>35536.54</v>
      </c>
      <c r="M47" s="32" t="s">
        <v>198</v>
      </c>
    </row>
    <row r="48" spans="1:13" ht="19.5" customHeight="1" x14ac:dyDescent="0.25">
      <c r="A48" s="102">
        <v>40</v>
      </c>
      <c r="B48" s="2" t="s">
        <v>54</v>
      </c>
      <c r="C48" s="17" t="s">
        <v>694</v>
      </c>
      <c r="D48" s="17" t="s">
        <v>428</v>
      </c>
      <c r="E48" s="17" t="s">
        <v>379</v>
      </c>
      <c r="F48" s="9">
        <f>VLOOKUP(B48,[1]Hoja4!$B$2:$E$492,4,0)</f>
        <v>70000</v>
      </c>
      <c r="G48" s="9">
        <v>2009</v>
      </c>
      <c r="H48" s="9">
        <v>2128</v>
      </c>
      <c r="I48" s="9">
        <v>4600.5600000000004</v>
      </c>
      <c r="J48" s="9">
        <v>3864.56</v>
      </c>
      <c r="K48" s="9">
        <f t="shared" si="0"/>
        <v>12602.12</v>
      </c>
      <c r="L48" s="9">
        <f t="shared" si="1"/>
        <v>57397.88</v>
      </c>
      <c r="M48" s="32" t="s">
        <v>199</v>
      </c>
    </row>
    <row r="49" spans="1:13" ht="19.5" customHeight="1" x14ac:dyDescent="0.25">
      <c r="A49" s="102">
        <v>41</v>
      </c>
      <c r="B49" s="2" t="s">
        <v>571</v>
      </c>
      <c r="C49" s="17" t="s">
        <v>26</v>
      </c>
      <c r="D49" s="17" t="s">
        <v>109</v>
      </c>
      <c r="E49" s="17" t="s">
        <v>505</v>
      </c>
      <c r="F49" s="9">
        <f>VLOOKUP(B49,[1]Hoja4!$B$2:$E$492,4,0)</f>
        <v>85000</v>
      </c>
      <c r="G49" s="9">
        <v>2439.5</v>
      </c>
      <c r="H49" s="9">
        <v>2584</v>
      </c>
      <c r="I49" s="9">
        <v>8576.99</v>
      </c>
      <c r="J49" s="9">
        <v>125</v>
      </c>
      <c r="K49" s="9">
        <f t="shared" si="0"/>
        <v>13725.49</v>
      </c>
      <c r="L49" s="9">
        <f t="shared" si="1"/>
        <v>71274.509999999995</v>
      </c>
      <c r="M49" s="32" t="s">
        <v>199</v>
      </c>
    </row>
    <row r="50" spans="1:13" ht="19.5" customHeight="1" x14ac:dyDescent="0.25">
      <c r="A50" s="102">
        <v>42</v>
      </c>
      <c r="B50" s="2" t="s">
        <v>353</v>
      </c>
      <c r="C50" s="17" t="s">
        <v>697</v>
      </c>
      <c r="D50" s="17" t="s">
        <v>757</v>
      </c>
      <c r="E50" s="17" t="s">
        <v>546</v>
      </c>
      <c r="F50" s="9">
        <f>VLOOKUP(B50,[1]Hoja4!$B$2:$E$492,4,0)</f>
        <v>55000</v>
      </c>
      <c r="G50" s="9">
        <v>1578.5</v>
      </c>
      <c r="H50" s="9">
        <v>1672</v>
      </c>
      <c r="I50" s="9">
        <v>2559.6799999999998</v>
      </c>
      <c r="J50" s="9">
        <v>125</v>
      </c>
      <c r="K50" s="9">
        <f t="shared" si="0"/>
        <v>5935.18</v>
      </c>
      <c r="L50" s="9">
        <f t="shared" si="1"/>
        <v>49064.82</v>
      </c>
      <c r="M50" s="32" t="s">
        <v>198</v>
      </c>
    </row>
    <row r="51" spans="1:13" ht="19.5" customHeight="1" x14ac:dyDescent="0.25">
      <c r="A51" s="102">
        <v>43</v>
      </c>
      <c r="B51" s="2" t="s">
        <v>564</v>
      </c>
      <c r="C51" s="17" t="s">
        <v>220</v>
      </c>
      <c r="D51" s="17" t="s">
        <v>1384</v>
      </c>
      <c r="E51" s="17" t="s">
        <v>379</v>
      </c>
      <c r="F51" s="9">
        <f>VLOOKUP(B51,[1]Hoja4!$B$2:$E$492,4,0)</f>
        <v>70000</v>
      </c>
      <c r="G51" s="9">
        <v>2009</v>
      </c>
      <c r="H51" s="9">
        <v>2128</v>
      </c>
      <c r="I51" s="9">
        <v>5368.48</v>
      </c>
      <c r="J51" s="9">
        <v>19661.66</v>
      </c>
      <c r="K51" s="9">
        <f t="shared" si="0"/>
        <v>29167.14</v>
      </c>
      <c r="L51" s="9">
        <f t="shared" si="1"/>
        <v>40832.86</v>
      </c>
      <c r="M51" s="32" t="s">
        <v>198</v>
      </c>
    </row>
    <row r="52" spans="1:13" ht="19.5" customHeight="1" x14ac:dyDescent="0.25">
      <c r="A52" s="102">
        <v>44</v>
      </c>
      <c r="B52" s="2" t="s">
        <v>565</v>
      </c>
      <c r="C52" s="17" t="s">
        <v>220</v>
      </c>
      <c r="D52" s="17" t="s">
        <v>1175</v>
      </c>
      <c r="E52" s="17" t="s">
        <v>379</v>
      </c>
      <c r="F52" s="9">
        <f>VLOOKUP(B52,[1]Hoja4!$B$2:$E$492,4,0)</f>
        <v>70000</v>
      </c>
      <c r="G52" s="9">
        <v>2009</v>
      </c>
      <c r="H52" s="9">
        <v>2128</v>
      </c>
      <c r="I52" s="9">
        <v>5368.48</v>
      </c>
      <c r="J52" s="9">
        <v>25</v>
      </c>
      <c r="K52" s="9">
        <f t="shared" si="0"/>
        <v>9530.48</v>
      </c>
      <c r="L52" s="9">
        <f t="shared" si="1"/>
        <v>60469.520000000004</v>
      </c>
      <c r="M52" s="32" t="s">
        <v>198</v>
      </c>
    </row>
    <row r="53" spans="1:13" ht="19.5" customHeight="1" x14ac:dyDescent="0.25">
      <c r="A53" s="102">
        <v>45</v>
      </c>
      <c r="B53" s="2" t="s">
        <v>393</v>
      </c>
      <c r="C53" s="17" t="s">
        <v>1039</v>
      </c>
      <c r="D53" s="17" t="s">
        <v>657</v>
      </c>
      <c r="E53" s="17" t="s">
        <v>546</v>
      </c>
      <c r="F53" s="9">
        <f>VLOOKUP(B53,[1]Hoja4!$B$2:$E$492,4,0)</f>
        <v>35000</v>
      </c>
      <c r="G53" s="9">
        <v>1004.5</v>
      </c>
      <c r="H53" s="9">
        <v>1064</v>
      </c>
      <c r="I53" s="9">
        <v>0</v>
      </c>
      <c r="J53" s="9">
        <v>15088.029999999999</v>
      </c>
      <c r="K53" s="9">
        <f t="shared" si="0"/>
        <v>17156.53</v>
      </c>
      <c r="L53" s="9">
        <f t="shared" si="1"/>
        <v>17843.47</v>
      </c>
      <c r="M53" s="32" t="s">
        <v>198</v>
      </c>
    </row>
    <row r="54" spans="1:13" ht="19.5" customHeight="1" x14ac:dyDescent="0.25">
      <c r="A54" s="102">
        <v>46</v>
      </c>
      <c r="B54" s="2" t="s">
        <v>470</v>
      </c>
      <c r="C54" s="17" t="s">
        <v>1041</v>
      </c>
      <c r="D54" s="17" t="s">
        <v>755</v>
      </c>
      <c r="E54" s="17" t="s">
        <v>546</v>
      </c>
      <c r="F54" s="9">
        <f>VLOOKUP(B54,[1]Hoja4!$B$2:$E$492,4,0)</f>
        <v>50000</v>
      </c>
      <c r="G54" s="9">
        <v>1435</v>
      </c>
      <c r="H54" s="9">
        <v>1520</v>
      </c>
      <c r="I54" s="9">
        <v>1854</v>
      </c>
      <c r="J54" s="9">
        <v>10828.58</v>
      </c>
      <c r="K54" s="9">
        <f t="shared" si="0"/>
        <v>15637.58</v>
      </c>
      <c r="L54" s="9">
        <f t="shared" si="1"/>
        <v>34362.42</v>
      </c>
      <c r="M54" s="37" t="s">
        <v>198</v>
      </c>
    </row>
    <row r="55" spans="1:13" ht="19.5" customHeight="1" x14ac:dyDescent="0.25">
      <c r="A55" s="102">
        <v>47</v>
      </c>
      <c r="B55" s="2" t="s">
        <v>73</v>
      </c>
      <c r="C55" s="17" t="s">
        <v>1039</v>
      </c>
      <c r="D55" s="17" t="s">
        <v>756</v>
      </c>
      <c r="E55" s="17" t="s">
        <v>546</v>
      </c>
      <c r="F55" s="9">
        <f>VLOOKUP(B55,[1]Hoja4!$B$2:$E$492,4,0)</f>
        <v>42000</v>
      </c>
      <c r="G55" s="9">
        <v>1205.4000000000001</v>
      </c>
      <c r="H55" s="9">
        <v>1276.8</v>
      </c>
      <c r="I55" s="9">
        <v>724.92</v>
      </c>
      <c r="J55" s="9">
        <v>7013.23</v>
      </c>
      <c r="K55" s="9">
        <f t="shared" si="0"/>
        <v>10220.349999999999</v>
      </c>
      <c r="L55" s="9">
        <f t="shared" si="1"/>
        <v>31779.65</v>
      </c>
      <c r="M55" s="37" t="s">
        <v>198</v>
      </c>
    </row>
    <row r="56" spans="1:13" ht="19.5" customHeight="1" x14ac:dyDescent="0.25">
      <c r="A56" s="102">
        <v>48</v>
      </c>
      <c r="B56" s="2" t="s">
        <v>390</v>
      </c>
      <c r="C56" s="17" t="s">
        <v>1039</v>
      </c>
      <c r="D56" s="17" t="s">
        <v>657</v>
      </c>
      <c r="E56" s="17" t="s">
        <v>546</v>
      </c>
      <c r="F56" s="9">
        <f>VLOOKUP(B56,[1]Hoja4!$B$2:$E$492,4,0)</f>
        <v>35000</v>
      </c>
      <c r="G56" s="9">
        <v>1004.5</v>
      </c>
      <c r="H56" s="9">
        <v>1064</v>
      </c>
      <c r="I56" s="9">
        <v>0</v>
      </c>
      <c r="J56" s="9">
        <v>6627.3</v>
      </c>
      <c r="K56" s="9">
        <f t="shared" si="0"/>
        <v>8695.7999999999993</v>
      </c>
      <c r="L56" s="9">
        <f t="shared" si="1"/>
        <v>26304.2</v>
      </c>
      <c r="M56" s="37" t="s">
        <v>198</v>
      </c>
    </row>
    <row r="57" spans="1:13" ht="19.5" customHeight="1" x14ac:dyDescent="0.25">
      <c r="A57" s="102">
        <v>49</v>
      </c>
      <c r="B57" s="2" t="s">
        <v>898</v>
      </c>
      <c r="C57" s="17" t="s">
        <v>1041</v>
      </c>
      <c r="D57" s="17" t="s">
        <v>723</v>
      </c>
      <c r="E57" s="17" t="s">
        <v>546</v>
      </c>
      <c r="F57" s="9">
        <f>VLOOKUP(B57,[1]Hoja4!$B$2:$E$492,4,0)</f>
        <v>50000</v>
      </c>
      <c r="G57" s="9">
        <v>1435</v>
      </c>
      <c r="H57" s="9">
        <v>1520</v>
      </c>
      <c r="I57" s="9">
        <v>1854</v>
      </c>
      <c r="J57" s="9">
        <v>25</v>
      </c>
      <c r="K57" s="9">
        <f t="shared" si="0"/>
        <v>4834</v>
      </c>
      <c r="L57" s="9">
        <f t="shared" si="1"/>
        <v>45166</v>
      </c>
      <c r="M57" s="37" t="s">
        <v>198</v>
      </c>
    </row>
    <row r="58" spans="1:13" ht="19.5" customHeight="1" x14ac:dyDescent="0.25">
      <c r="A58" s="102">
        <v>50</v>
      </c>
      <c r="B58" s="2" t="s">
        <v>632</v>
      </c>
      <c r="C58" s="17" t="s">
        <v>1039</v>
      </c>
      <c r="D58" s="17" t="s">
        <v>756</v>
      </c>
      <c r="E58" s="17" t="s">
        <v>546</v>
      </c>
      <c r="F58" s="87">
        <v>50000</v>
      </c>
      <c r="G58" s="9">
        <v>1435</v>
      </c>
      <c r="H58" s="9">
        <v>1520</v>
      </c>
      <c r="I58" s="9">
        <v>1566.03</v>
      </c>
      <c r="J58" s="9">
        <v>9440.58</v>
      </c>
      <c r="K58" s="9">
        <f t="shared" si="0"/>
        <v>13961.61</v>
      </c>
      <c r="L58" s="9">
        <f t="shared" si="1"/>
        <v>36038.39</v>
      </c>
      <c r="M58" s="37" t="s">
        <v>198</v>
      </c>
    </row>
    <row r="59" spans="1:13" ht="19.5" customHeight="1" x14ac:dyDescent="0.25">
      <c r="A59" s="102">
        <v>51</v>
      </c>
      <c r="B59" s="2" t="s">
        <v>314</v>
      </c>
      <c r="C59" s="17" t="s">
        <v>1039</v>
      </c>
      <c r="D59" s="17" t="s">
        <v>756</v>
      </c>
      <c r="E59" s="17" t="s">
        <v>546</v>
      </c>
      <c r="F59" s="9">
        <f>VLOOKUP(B59,[1]Hoja4!$B$2:$E$492,4,0)</f>
        <v>60000</v>
      </c>
      <c r="G59" s="9">
        <v>1722</v>
      </c>
      <c r="H59" s="9">
        <v>1824</v>
      </c>
      <c r="I59" s="9">
        <v>3486.68</v>
      </c>
      <c r="J59" s="9">
        <v>5425</v>
      </c>
      <c r="K59" s="9">
        <f t="shared" si="0"/>
        <v>12457.68</v>
      </c>
      <c r="L59" s="9">
        <f t="shared" si="1"/>
        <v>47542.32</v>
      </c>
      <c r="M59" s="32" t="s">
        <v>198</v>
      </c>
    </row>
    <row r="60" spans="1:13" ht="19.5" customHeight="1" x14ac:dyDescent="0.25">
      <c r="A60" s="102">
        <v>52</v>
      </c>
      <c r="B60" s="2" t="s">
        <v>1129</v>
      </c>
      <c r="C60" s="17" t="s">
        <v>1039</v>
      </c>
      <c r="D60" s="17" t="s">
        <v>756</v>
      </c>
      <c r="E60" s="17" t="s">
        <v>546</v>
      </c>
      <c r="F60" s="9">
        <f>VLOOKUP(B60,[1]Hoja4!$B$2:$E$492,4,0)</f>
        <v>35000</v>
      </c>
      <c r="G60" s="9">
        <v>1004.5</v>
      </c>
      <c r="H60" s="9">
        <v>1064</v>
      </c>
      <c r="I60" s="9">
        <v>0</v>
      </c>
      <c r="J60" s="9">
        <v>10247.83</v>
      </c>
      <c r="K60" s="9">
        <f t="shared" si="0"/>
        <v>12316.33</v>
      </c>
      <c r="L60" s="9">
        <f t="shared" si="1"/>
        <v>22683.67</v>
      </c>
      <c r="M60" s="32" t="s">
        <v>198</v>
      </c>
    </row>
    <row r="61" spans="1:13" ht="19.5" customHeight="1" x14ac:dyDescent="0.25">
      <c r="A61" s="102">
        <v>53</v>
      </c>
      <c r="B61" s="2" t="s">
        <v>543</v>
      </c>
      <c r="C61" s="17" t="s">
        <v>1039</v>
      </c>
      <c r="D61" s="17" t="s">
        <v>756</v>
      </c>
      <c r="E61" s="17" t="s">
        <v>546</v>
      </c>
      <c r="F61" s="9">
        <f>VLOOKUP(B61,[1]Hoja4!$B$2:$E$492,4,0)</f>
        <v>50000</v>
      </c>
      <c r="G61" s="9">
        <v>1435</v>
      </c>
      <c r="H61" s="9">
        <v>1520</v>
      </c>
      <c r="I61" s="9">
        <v>1854</v>
      </c>
      <c r="J61" s="9">
        <v>1625</v>
      </c>
      <c r="K61" s="9">
        <f t="shared" si="0"/>
        <v>6434</v>
      </c>
      <c r="L61" s="9">
        <f t="shared" si="1"/>
        <v>43566</v>
      </c>
      <c r="M61" s="32" t="s">
        <v>199</v>
      </c>
    </row>
    <row r="62" spans="1:13" ht="19.5" customHeight="1" x14ac:dyDescent="0.25">
      <c r="A62" s="102">
        <v>54</v>
      </c>
      <c r="B62" s="2" t="s">
        <v>135</v>
      </c>
      <c r="C62" s="17" t="s">
        <v>1039</v>
      </c>
      <c r="D62" s="17" t="s">
        <v>756</v>
      </c>
      <c r="E62" s="17" t="s">
        <v>546</v>
      </c>
      <c r="F62" s="9">
        <f>VLOOKUP(B62,[1]Hoja4!$B$2:$E$492,4,0)</f>
        <v>50000</v>
      </c>
      <c r="G62" s="9">
        <v>1435</v>
      </c>
      <c r="H62" s="9">
        <v>1520</v>
      </c>
      <c r="I62" s="9">
        <v>1854</v>
      </c>
      <c r="J62" s="9">
        <v>25</v>
      </c>
      <c r="K62" s="9">
        <f t="shared" si="0"/>
        <v>4834</v>
      </c>
      <c r="L62" s="9">
        <f t="shared" si="1"/>
        <v>45166</v>
      </c>
      <c r="M62" s="32" t="s">
        <v>198</v>
      </c>
    </row>
    <row r="63" spans="1:13" ht="19.5" customHeight="1" x14ac:dyDescent="0.25">
      <c r="A63" s="102">
        <v>55</v>
      </c>
      <c r="B63" s="2" t="s">
        <v>626</v>
      </c>
      <c r="C63" s="17" t="s">
        <v>1039</v>
      </c>
      <c r="D63" s="17" t="s">
        <v>1175</v>
      </c>
      <c r="E63" s="17" t="s">
        <v>546</v>
      </c>
      <c r="F63" s="9">
        <f>VLOOKUP(B63,[1]Hoja4!$B$2:$E$492,4,0)</f>
        <v>55000</v>
      </c>
      <c r="G63" s="9">
        <v>1578.5</v>
      </c>
      <c r="H63" s="9">
        <v>1672</v>
      </c>
      <c r="I63" s="9">
        <v>2559.6799999999998</v>
      </c>
      <c r="J63" s="9">
        <v>21855.200000000001</v>
      </c>
      <c r="K63" s="9">
        <f t="shared" si="0"/>
        <v>27665.38</v>
      </c>
      <c r="L63" s="9">
        <f t="shared" si="1"/>
        <v>27334.62</v>
      </c>
      <c r="M63" s="32" t="s">
        <v>198</v>
      </c>
    </row>
    <row r="64" spans="1:13" ht="19.5" customHeight="1" x14ac:dyDescent="0.25">
      <c r="A64" s="102">
        <v>56</v>
      </c>
      <c r="B64" s="2" t="s">
        <v>174</v>
      </c>
      <c r="C64" s="17" t="s">
        <v>1039</v>
      </c>
      <c r="D64" s="17" t="s">
        <v>756</v>
      </c>
      <c r="E64" s="17" t="s">
        <v>546</v>
      </c>
      <c r="F64" s="9">
        <f>VLOOKUP(B64,[1]Hoja4!$B$2:$E$492,4,0)</f>
        <v>50000</v>
      </c>
      <c r="G64" s="9">
        <v>1435</v>
      </c>
      <c r="H64" s="9">
        <v>1520</v>
      </c>
      <c r="I64" s="9">
        <v>1854</v>
      </c>
      <c r="J64" s="9">
        <v>25300.54</v>
      </c>
      <c r="K64" s="9">
        <f t="shared" si="0"/>
        <v>30109.54</v>
      </c>
      <c r="L64" s="9">
        <f t="shared" si="1"/>
        <v>19890.46</v>
      </c>
      <c r="M64" s="32" t="s">
        <v>198</v>
      </c>
    </row>
    <row r="65" spans="1:13" ht="19.5" customHeight="1" x14ac:dyDescent="0.25">
      <c r="A65" s="102">
        <v>57</v>
      </c>
      <c r="B65" s="2" t="s">
        <v>47</v>
      </c>
      <c r="C65" s="17" t="s">
        <v>697</v>
      </c>
      <c r="D65" s="17" t="s">
        <v>757</v>
      </c>
      <c r="E65" s="17" t="s">
        <v>546</v>
      </c>
      <c r="F65" s="9">
        <f>VLOOKUP(B65,[1]Hoja4!$B$2:$E$492,4,0)</f>
        <v>40000</v>
      </c>
      <c r="G65" s="9">
        <v>1148</v>
      </c>
      <c r="H65" s="9">
        <v>1216</v>
      </c>
      <c r="I65" s="9">
        <v>442.65</v>
      </c>
      <c r="J65" s="9">
        <v>9653.4599999999991</v>
      </c>
      <c r="K65" s="9">
        <f t="shared" si="0"/>
        <v>12460.109999999999</v>
      </c>
      <c r="L65" s="9">
        <f t="shared" si="1"/>
        <v>27539.89</v>
      </c>
      <c r="M65" s="32" t="s">
        <v>199</v>
      </c>
    </row>
    <row r="66" spans="1:13" ht="19.5" customHeight="1" x14ac:dyDescent="0.25">
      <c r="A66" s="102">
        <v>58</v>
      </c>
      <c r="B66" s="2" t="s">
        <v>497</v>
      </c>
      <c r="C66" s="17" t="s">
        <v>1040</v>
      </c>
      <c r="D66" s="17" t="s">
        <v>754</v>
      </c>
      <c r="E66" s="17" t="s">
        <v>546</v>
      </c>
      <c r="F66" s="9">
        <f>VLOOKUP(B66,[1]Hoja4!$B$2:$E$492,4,0)</f>
        <v>42000</v>
      </c>
      <c r="G66" s="9">
        <v>1205.4000000000001</v>
      </c>
      <c r="H66" s="9">
        <v>1276.8</v>
      </c>
      <c r="I66" s="9">
        <v>724.92</v>
      </c>
      <c r="J66" s="9">
        <v>10309.950000000001</v>
      </c>
      <c r="K66" s="9">
        <f t="shared" si="0"/>
        <v>13517.07</v>
      </c>
      <c r="L66" s="9">
        <f t="shared" si="1"/>
        <v>28482.93</v>
      </c>
      <c r="M66" s="32" t="s">
        <v>198</v>
      </c>
    </row>
    <row r="67" spans="1:13" ht="19.5" customHeight="1" x14ac:dyDescent="0.25">
      <c r="A67" s="102">
        <v>59</v>
      </c>
      <c r="B67" s="2" t="s">
        <v>471</v>
      </c>
      <c r="C67" s="17" t="s">
        <v>697</v>
      </c>
      <c r="D67" s="17" t="s">
        <v>757</v>
      </c>
      <c r="E67" s="17" t="s">
        <v>546</v>
      </c>
      <c r="F67" s="9">
        <f>VLOOKUP(B67,[1]Hoja4!$B$2:$E$492,4,0)</f>
        <v>40000</v>
      </c>
      <c r="G67" s="9">
        <v>1148</v>
      </c>
      <c r="H67" s="9">
        <v>1216</v>
      </c>
      <c r="I67" s="9">
        <v>442.65</v>
      </c>
      <c r="J67" s="9">
        <v>4405.76</v>
      </c>
      <c r="K67" s="9">
        <f t="shared" si="0"/>
        <v>7212.41</v>
      </c>
      <c r="L67" s="9">
        <f t="shared" si="1"/>
        <v>32787.589999999997</v>
      </c>
      <c r="M67" s="32" t="s">
        <v>199</v>
      </c>
    </row>
    <row r="68" spans="1:13" ht="19.5" customHeight="1" x14ac:dyDescent="0.25">
      <c r="A68" s="102">
        <v>60</v>
      </c>
      <c r="B68" s="2" t="s">
        <v>94</v>
      </c>
      <c r="C68" s="17" t="s">
        <v>1042</v>
      </c>
      <c r="D68" s="17" t="s">
        <v>755</v>
      </c>
      <c r="E68" s="17" t="s">
        <v>546</v>
      </c>
      <c r="F68" s="9">
        <f>VLOOKUP(B68,[1]Hoja4!$B$2:$E$492,4,0)</f>
        <v>60000</v>
      </c>
      <c r="G68" s="9">
        <v>1722</v>
      </c>
      <c r="H68" s="9">
        <v>1824</v>
      </c>
      <c r="I68" s="9">
        <v>3486.68</v>
      </c>
      <c r="J68" s="9">
        <v>24555.23</v>
      </c>
      <c r="K68" s="9">
        <f t="shared" si="0"/>
        <v>31587.91</v>
      </c>
      <c r="L68" s="9">
        <f t="shared" si="1"/>
        <v>28412.09</v>
      </c>
      <c r="M68" s="32" t="s">
        <v>198</v>
      </c>
    </row>
    <row r="69" spans="1:13" ht="19.5" customHeight="1" x14ac:dyDescent="0.25">
      <c r="A69" s="102">
        <v>61</v>
      </c>
      <c r="B69" s="2" t="s">
        <v>452</v>
      </c>
      <c r="C69" s="17" t="s">
        <v>1042</v>
      </c>
      <c r="D69" s="17" t="s">
        <v>1385</v>
      </c>
      <c r="E69" s="17" t="s">
        <v>546</v>
      </c>
      <c r="F69" s="9">
        <f>VLOOKUP(B69,[1]Hoja4!$B$2:$E$492,4,0)</f>
        <v>60000</v>
      </c>
      <c r="G69" s="9">
        <v>1722</v>
      </c>
      <c r="H69" s="9">
        <v>1824</v>
      </c>
      <c r="I69" s="9">
        <v>3486.68</v>
      </c>
      <c r="J69" s="9">
        <v>9439.6899999999987</v>
      </c>
      <c r="K69" s="9">
        <f t="shared" si="0"/>
        <v>16472.37</v>
      </c>
      <c r="L69" s="9">
        <f t="shared" si="1"/>
        <v>43527.630000000005</v>
      </c>
      <c r="M69" s="32" t="s">
        <v>198</v>
      </c>
    </row>
    <row r="70" spans="1:13" ht="19.5" customHeight="1" x14ac:dyDescent="0.25">
      <c r="A70" s="102">
        <v>62</v>
      </c>
      <c r="B70" s="2" t="s">
        <v>981</v>
      </c>
      <c r="C70" s="17" t="s">
        <v>1040</v>
      </c>
      <c r="D70" s="17" t="s">
        <v>754</v>
      </c>
      <c r="E70" s="17" t="s">
        <v>546</v>
      </c>
      <c r="F70" s="9">
        <f>VLOOKUP(B70,[1]Hoja4!$B$2:$E$492,4,0)</f>
        <v>42000</v>
      </c>
      <c r="G70" s="9">
        <v>1205.4000000000001</v>
      </c>
      <c r="H70" s="9">
        <v>1276.8</v>
      </c>
      <c r="I70" s="9">
        <v>0</v>
      </c>
      <c r="J70" s="9">
        <v>7164.38</v>
      </c>
      <c r="K70" s="9">
        <f t="shared" si="0"/>
        <v>9646.58</v>
      </c>
      <c r="L70" s="9">
        <f t="shared" si="1"/>
        <v>32353.42</v>
      </c>
      <c r="M70" s="37" t="s">
        <v>198</v>
      </c>
    </row>
    <row r="71" spans="1:13" ht="19.5" customHeight="1" x14ac:dyDescent="0.25">
      <c r="A71" s="102">
        <v>63</v>
      </c>
      <c r="B71" s="2" t="s">
        <v>1166</v>
      </c>
      <c r="C71" s="17" t="s">
        <v>1041</v>
      </c>
      <c r="D71" s="17" t="s">
        <v>755</v>
      </c>
      <c r="E71" s="17" t="s">
        <v>546</v>
      </c>
      <c r="F71" s="9">
        <f>VLOOKUP(B71,[1]Hoja4!$B$2:$E$492,4,0)</f>
        <v>50000</v>
      </c>
      <c r="G71" s="9">
        <v>1435</v>
      </c>
      <c r="H71" s="9">
        <v>1520</v>
      </c>
      <c r="I71" s="9">
        <v>1854</v>
      </c>
      <c r="J71" s="9">
        <v>1525</v>
      </c>
      <c r="K71" s="9">
        <f t="shared" si="0"/>
        <v>6334</v>
      </c>
      <c r="L71" s="9">
        <f t="shared" si="1"/>
        <v>43666</v>
      </c>
      <c r="M71" s="37" t="s">
        <v>198</v>
      </c>
    </row>
    <row r="72" spans="1:13" ht="19.5" customHeight="1" x14ac:dyDescent="0.25">
      <c r="A72" s="102">
        <v>64</v>
      </c>
      <c r="B72" s="2" t="s">
        <v>1207</v>
      </c>
      <c r="C72" s="17" t="s">
        <v>1039</v>
      </c>
      <c r="D72" s="17" t="s">
        <v>756</v>
      </c>
      <c r="E72" s="17" t="s">
        <v>546</v>
      </c>
      <c r="F72" s="9">
        <f>VLOOKUP(B72,[1]Hoja4!$B$2:$E$492,4,0)</f>
        <v>50000</v>
      </c>
      <c r="G72" s="9">
        <v>1435</v>
      </c>
      <c r="H72" s="9">
        <v>1520</v>
      </c>
      <c r="I72" s="9">
        <v>1854</v>
      </c>
      <c r="J72" s="9">
        <v>25</v>
      </c>
      <c r="K72" s="9">
        <f t="shared" si="0"/>
        <v>4834</v>
      </c>
      <c r="L72" s="9">
        <f t="shared" si="1"/>
        <v>45166</v>
      </c>
      <c r="M72" s="37" t="s">
        <v>198</v>
      </c>
    </row>
    <row r="73" spans="1:13" ht="19.5" customHeight="1" x14ac:dyDescent="0.25">
      <c r="A73" s="102">
        <v>65</v>
      </c>
      <c r="B73" s="2" t="s">
        <v>1208</v>
      </c>
      <c r="C73" s="17" t="s">
        <v>1041</v>
      </c>
      <c r="D73" s="17" t="s">
        <v>755</v>
      </c>
      <c r="E73" s="17" t="s">
        <v>546</v>
      </c>
      <c r="F73" s="9">
        <f>VLOOKUP(B73,[1]Hoja4!$B$2:$E$492,4,0)</f>
        <v>50000</v>
      </c>
      <c r="G73" s="9">
        <v>1435</v>
      </c>
      <c r="H73" s="9">
        <v>1520</v>
      </c>
      <c r="I73" s="9">
        <v>1854</v>
      </c>
      <c r="J73" s="9">
        <v>25</v>
      </c>
      <c r="K73" s="9">
        <f t="shared" si="0"/>
        <v>4834</v>
      </c>
      <c r="L73" s="9">
        <f t="shared" si="1"/>
        <v>45166</v>
      </c>
      <c r="M73" s="37" t="s">
        <v>198</v>
      </c>
    </row>
    <row r="74" spans="1:13" ht="19.5" customHeight="1" x14ac:dyDescent="0.25">
      <c r="A74" s="102">
        <v>66</v>
      </c>
      <c r="B74" s="2" t="s">
        <v>1209</v>
      </c>
      <c r="C74" s="17" t="s">
        <v>1041</v>
      </c>
      <c r="D74" s="17" t="s">
        <v>755</v>
      </c>
      <c r="E74" s="17" t="s">
        <v>546</v>
      </c>
      <c r="F74" s="9">
        <f>VLOOKUP(B74,[1]Hoja4!$B$2:$E$492,4,0)</f>
        <v>50000</v>
      </c>
      <c r="G74" s="9">
        <v>1435</v>
      </c>
      <c r="H74" s="9">
        <v>1520</v>
      </c>
      <c r="I74" s="9">
        <v>1854</v>
      </c>
      <c r="J74" s="9">
        <v>2525</v>
      </c>
      <c r="K74" s="9">
        <f t="shared" ref="K74:K137" si="2">+G74+H74+I74+J74</f>
        <v>7334</v>
      </c>
      <c r="L74" s="9">
        <f t="shared" ref="L74:L137" si="3">+F74-K74</f>
        <v>42666</v>
      </c>
      <c r="M74" s="37" t="s">
        <v>198</v>
      </c>
    </row>
    <row r="75" spans="1:13" ht="19.5" customHeight="1" x14ac:dyDescent="0.25">
      <c r="A75" s="102">
        <v>67</v>
      </c>
      <c r="B75" s="2" t="s">
        <v>69</v>
      </c>
      <c r="C75" s="17" t="s">
        <v>813</v>
      </c>
      <c r="D75" s="17" t="s">
        <v>765</v>
      </c>
      <c r="E75" s="17" t="s">
        <v>505</v>
      </c>
      <c r="F75" s="9">
        <f>VLOOKUP(B75,[1]Hoja4!$B$2:$E$492,4,0)</f>
        <v>70000</v>
      </c>
      <c r="G75" s="9">
        <v>2009</v>
      </c>
      <c r="H75" s="9">
        <v>2128</v>
      </c>
      <c r="I75" s="9">
        <v>5368.48</v>
      </c>
      <c r="J75" s="9">
        <v>25</v>
      </c>
      <c r="K75" s="9">
        <f t="shared" si="2"/>
        <v>9530.48</v>
      </c>
      <c r="L75" s="9">
        <f t="shared" si="3"/>
        <v>60469.520000000004</v>
      </c>
      <c r="M75" s="32" t="s">
        <v>198</v>
      </c>
    </row>
    <row r="76" spans="1:13" ht="19.5" customHeight="1" x14ac:dyDescent="0.25">
      <c r="A76" s="102">
        <v>68</v>
      </c>
      <c r="B76" s="2" t="s">
        <v>56</v>
      </c>
      <c r="C76" s="17" t="s">
        <v>696</v>
      </c>
      <c r="D76" s="17" t="s">
        <v>112</v>
      </c>
      <c r="E76" s="17" t="s">
        <v>505</v>
      </c>
      <c r="F76" s="9">
        <f>VLOOKUP(B76,[1]Hoja4!$B$2:$E$492,4,0)</f>
        <v>85000</v>
      </c>
      <c r="G76" s="9">
        <v>2439.5</v>
      </c>
      <c r="H76" s="9">
        <v>2584</v>
      </c>
      <c r="I76" s="9">
        <v>8097.05</v>
      </c>
      <c r="J76" s="9">
        <v>6194.78</v>
      </c>
      <c r="K76" s="9">
        <f t="shared" si="2"/>
        <v>19315.329999999998</v>
      </c>
      <c r="L76" s="9">
        <f t="shared" si="3"/>
        <v>65684.67</v>
      </c>
      <c r="M76" s="32" t="s">
        <v>198</v>
      </c>
    </row>
    <row r="77" spans="1:13" ht="19.5" customHeight="1" x14ac:dyDescent="0.25">
      <c r="A77" s="102">
        <v>69</v>
      </c>
      <c r="B77" s="2" t="s">
        <v>41</v>
      </c>
      <c r="C77" s="17" t="s">
        <v>889</v>
      </c>
      <c r="D77" s="17" t="s">
        <v>732</v>
      </c>
      <c r="E77" s="17" t="s">
        <v>379</v>
      </c>
      <c r="F77" s="9">
        <f>VLOOKUP(B77,[1]Hoja4!$B$2:$E$492,4,0)</f>
        <v>130000</v>
      </c>
      <c r="G77" s="9">
        <v>3731</v>
      </c>
      <c r="H77" s="9">
        <v>3952</v>
      </c>
      <c r="I77" s="9">
        <v>19162.12</v>
      </c>
      <c r="J77" s="9">
        <v>1179.78</v>
      </c>
      <c r="K77" s="9">
        <f t="shared" si="2"/>
        <v>28024.899999999998</v>
      </c>
      <c r="L77" s="9">
        <f t="shared" si="3"/>
        <v>101975.1</v>
      </c>
      <c r="M77" s="32" t="s">
        <v>198</v>
      </c>
    </row>
    <row r="78" spans="1:13" ht="19.5" customHeight="1" x14ac:dyDescent="0.25">
      <c r="A78" s="102">
        <v>70</v>
      </c>
      <c r="B78" s="2" t="s">
        <v>85</v>
      </c>
      <c r="C78" s="17" t="s">
        <v>698</v>
      </c>
      <c r="D78" s="17" t="s">
        <v>758</v>
      </c>
      <c r="E78" s="17" t="s">
        <v>379</v>
      </c>
      <c r="F78" s="9">
        <f>VLOOKUP(B78,[1]Hoja4!$B$2:$E$492,4,0)</f>
        <v>70000</v>
      </c>
      <c r="G78" s="9">
        <v>2009</v>
      </c>
      <c r="H78" s="9">
        <v>2128</v>
      </c>
      <c r="I78" s="9">
        <v>5368.48</v>
      </c>
      <c r="J78" s="9">
        <v>3489.34</v>
      </c>
      <c r="K78" s="9">
        <f t="shared" si="2"/>
        <v>12994.82</v>
      </c>
      <c r="L78" s="9">
        <f t="shared" si="3"/>
        <v>57005.18</v>
      </c>
      <c r="M78" s="32" t="s">
        <v>199</v>
      </c>
    </row>
    <row r="79" spans="1:13" s="116" customFormat="1" ht="19.5" customHeight="1" x14ac:dyDescent="0.25">
      <c r="A79" s="102">
        <v>71</v>
      </c>
      <c r="B79" s="111" t="s">
        <v>1104</v>
      </c>
      <c r="C79" s="17" t="s">
        <v>1171</v>
      </c>
      <c r="D79" s="17" t="s">
        <v>798</v>
      </c>
      <c r="E79" s="17" t="s">
        <v>379</v>
      </c>
      <c r="F79" s="9">
        <f>VLOOKUP(B79,[1]Hoja4!$B$2:$E$492,4,0)</f>
        <v>90000</v>
      </c>
      <c r="G79" s="9">
        <v>2583</v>
      </c>
      <c r="H79" s="9">
        <v>2736</v>
      </c>
      <c r="I79" s="9">
        <v>9753.1200000000008</v>
      </c>
      <c r="J79" s="9">
        <v>2825</v>
      </c>
      <c r="K79" s="9">
        <f t="shared" si="2"/>
        <v>17897.120000000003</v>
      </c>
      <c r="L79" s="9">
        <f t="shared" si="3"/>
        <v>72102.880000000005</v>
      </c>
      <c r="M79" s="33" t="s">
        <v>199</v>
      </c>
    </row>
    <row r="80" spans="1:13" ht="19.5" customHeight="1" x14ac:dyDescent="0.25">
      <c r="A80" s="102">
        <v>72</v>
      </c>
      <c r="B80" s="2" t="s">
        <v>45</v>
      </c>
      <c r="C80" s="17" t="s">
        <v>699</v>
      </c>
      <c r="D80" s="17" t="s">
        <v>759</v>
      </c>
      <c r="E80" s="17" t="s">
        <v>379</v>
      </c>
      <c r="F80" s="9">
        <f>VLOOKUP(B80,[1]Hoja4!$B$2:$E$492,4,0)</f>
        <v>85000</v>
      </c>
      <c r="G80" s="9">
        <v>2439.5</v>
      </c>
      <c r="H80" s="9">
        <v>2584</v>
      </c>
      <c r="I80" s="9">
        <v>8576.99</v>
      </c>
      <c r="J80" s="9">
        <v>14792.5</v>
      </c>
      <c r="K80" s="9">
        <f t="shared" si="2"/>
        <v>28392.989999999998</v>
      </c>
      <c r="L80" s="9">
        <f t="shared" si="3"/>
        <v>56607.01</v>
      </c>
      <c r="M80" s="32" t="s">
        <v>199</v>
      </c>
    </row>
    <row r="81" spans="1:13" ht="19.5" customHeight="1" x14ac:dyDescent="0.25">
      <c r="A81" s="102">
        <v>73</v>
      </c>
      <c r="B81" s="2" t="s">
        <v>39</v>
      </c>
      <c r="C81" s="17" t="s">
        <v>692</v>
      </c>
      <c r="D81" s="17" t="s">
        <v>104</v>
      </c>
      <c r="E81" s="17" t="s">
        <v>379</v>
      </c>
      <c r="F81" s="9">
        <f>VLOOKUP(B81,[1]Hoja4!$B$2:$E$492,4,0)</f>
        <v>80000</v>
      </c>
      <c r="G81" s="9">
        <v>2296</v>
      </c>
      <c r="H81" s="9">
        <v>2432</v>
      </c>
      <c r="I81" s="9">
        <v>7400.87</v>
      </c>
      <c r="J81" s="9">
        <v>13494.18</v>
      </c>
      <c r="K81" s="9">
        <f t="shared" si="2"/>
        <v>25623.05</v>
      </c>
      <c r="L81" s="9">
        <f t="shared" si="3"/>
        <v>54376.95</v>
      </c>
      <c r="M81" s="32" t="s">
        <v>199</v>
      </c>
    </row>
    <row r="82" spans="1:13" ht="19.5" customHeight="1" x14ac:dyDescent="0.25">
      <c r="A82" s="102">
        <v>74</v>
      </c>
      <c r="B82" s="2" t="s">
        <v>64</v>
      </c>
      <c r="C82" s="17" t="s">
        <v>888</v>
      </c>
      <c r="D82" s="17" t="s">
        <v>731</v>
      </c>
      <c r="E82" s="17" t="s">
        <v>379</v>
      </c>
      <c r="F82" s="9">
        <f>VLOOKUP(B82,[1]Hoja4!$B$2:$E$492,4,0)</f>
        <v>100000</v>
      </c>
      <c r="G82" s="9">
        <v>2870</v>
      </c>
      <c r="H82" s="9">
        <v>3040</v>
      </c>
      <c r="I82" s="9">
        <v>12105.37</v>
      </c>
      <c r="J82" s="9">
        <v>25</v>
      </c>
      <c r="K82" s="9">
        <f t="shared" si="2"/>
        <v>18040.370000000003</v>
      </c>
      <c r="L82" s="9">
        <f t="shared" si="3"/>
        <v>81959.63</v>
      </c>
      <c r="M82" s="32" t="s">
        <v>198</v>
      </c>
    </row>
    <row r="83" spans="1:13" ht="19.5" customHeight="1" x14ac:dyDescent="0.25">
      <c r="A83" s="102">
        <v>75</v>
      </c>
      <c r="B83" s="2" t="s">
        <v>33</v>
      </c>
      <c r="C83" s="17" t="s">
        <v>692</v>
      </c>
      <c r="D83" s="17" t="s">
        <v>750</v>
      </c>
      <c r="E83" s="17" t="s">
        <v>379</v>
      </c>
      <c r="F83" s="9">
        <f>VLOOKUP(B83,[1]Hoja4!$B$2:$E$492,4,0)</f>
        <v>80000</v>
      </c>
      <c r="G83" s="9">
        <v>2296</v>
      </c>
      <c r="H83" s="9">
        <v>2432</v>
      </c>
      <c r="I83" s="9">
        <v>6920.92</v>
      </c>
      <c r="J83" s="9">
        <v>1944.78</v>
      </c>
      <c r="K83" s="9">
        <f t="shared" si="2"/>
        <v>13593.7</v>
      </c>
      <c r="L83" s="9">
        <f t="shared" si="3"/>
        <v>66406.3</v>
      </c>
      <c r="M83" s="32" t="s">
        <v>198</v>
      </c>
    </row>
    <row r="84" spans="1:13" ht="19.5" customHeight="1" x14ac:dyDescent="0.25">
      <c r="A84" s="102">
        <v>76</v>
      </c>
      <c r="B84" s="2" t="s">
        <v>42</v>
      </c>
      <c r="C84" s="17" t="s">
        <v>3</v>
      </c>
      <c r="D84" s="17" t="s">
        <v>108</v>
      </c>
      <c r="E84" s="17" t="s">
        <v>379</v>
      </c>
      <c r="F84" s="87">
        <v>70000</v>
      </c>
      <c r="G84" s="9">
        <v>2009</v>
      </c>
      <c r="H84" s="9">
        <v>2128</v>
      </c>
      <c r="I84" s="9">
        <v>4984.5200000000004</v>
      </c>
      <c r="J84" s="9">
        <v>16865.77</v>
      </c>
      <c r="K84" s="9">
        <f t="shared" si="2"/>
        <v>25987.29</v>
      </c>
      <c r="L84" s="9">
        <f t="shared" si="3"/>
        <v>44012.71</v>
      </c>
      <c r="M84" s="37" t="s">
        <v>198</v>
      </c>
    </row>
    <row r="85" spans="1:13" ht="19.5" customHeight="1" x14ac:dyDescent="0.25">
      <c r="A85" s="102">
        <v>77</v>
      </c>
      <c r="B85" s="2" t="s">
        <v>82</v>
      </c>
      <c r="C85" s="17" t="s">
        <v>3</v>
      </c>
      <c r="D85" s="17" t="s">
        <v>108</v>
      </c>
      <c r="E85" s="17" t="s">
        <v>379</v>
      </c>
      <c r="F85" s="9">
        <f>VLOOKUP(B85,[1]Hoja4!$B$2:$E$492,4,0)</f>
        <v>75000</v>
      </c>
      <c r="G85" s="9">
        <v>2152.5</v>
      </c>
      <c r="H85" s="9">
        <v>2280</v>
      </c>
      <c r="I85" s="9">
        <v>6309.38</v>
      </c>
      <c r="J85" s="9">
        <v>25</v>
      </c>
      <c r="K85" s="9">
        <f t="shared" si="2"/>
        <v>10766.880000000001</v>
      </c>
      <c r="L85" s="9">
        <f t="shared" si="3"/>
        <v>64233.119999999995</v>
      </c>
      <c r="M85" s="32" t="s">
        <v>198</v>
      </c>
    </row>
    <row r="86" spans="1:13" ht="19.5" customHeight="1" x14ac:dyDescent="0.25">
      <c r="A86" s="102">
        <v>78</v>
      </c>
      <c r="B86" s="2" t="s">
        <v>380</v>
      </c>
      <c r="C86" s="17" t="s">
        <v>698</v>
      </c>
      <c r="D86" s="17" t="s">
        <v>758</v>
      </c>
      <c r="E86" s="17" t="s">
        <v>505</v>
      </c>
      <c r="F86" s="9">
        <f>VLOOKUP(B86,[1]Hoja4!$B$2:$E$492,4,0)</f>
        <v>75000</v>
      </c>
      <c r="G86" s="9">
        <v>2152.5</v>
      </c>
      <c r="H86" s="9">
        <v>2280</v>
      </c>
      <c r="I86" s="9">
        <v>5925.42</v>
      </c>
      <c r="J86" s="9">
        <v>1944.78</v>
      </c>
      <c r="K86" s="9">
        <f t="shared" si="2"/>
        <v>12302.7</v>
      </c>
      <c r="L86" s="9">
        <f t="shared" si="3"/>
        <v>62697.3</v>
      </c>
      <c r="M86" s="32" t="s">
        <v>199</v>
      </c>
    </row>
    <row r="87" spans="1:13" ht="19.5" customHeight="1" x14ac:dyDescent="0.25">
      <c r="A87" s="102">
        <v>79</v>
      </c>
      <c r="B87" s="2" t="s">
        <v>381</v>
      </c>
      <c r="C87" s="17" t="s">
        <v>1043</v>
      </c>
      <c r="D87" s="17" t="s">
        <v>657</v>
      </c>
      <c r="E87" s="17" t="s">
        <v>379</v>
      </c>
      <c r="F87" s="9">
        <f>VLOOKUP(B87,[1]Hoja4!$B$2:$E$492,4,0)</f>
        <v>50000</v>
      </c>
      <c r="G87" s="9">
        <v>1435</v>
      </c>
      <c r="H87" s="9">
        <v>1520</v>
      </c>
      <c r="I87" s="9">
        <v>1854</v>
      </c>
      <c r="J87" s="9">
        <v>19576.11</v>
      </c>
      <c r="K87" s="9">
        <f t="shared" si="2"/>
        <v>24385.11</v>
      </c>
      <c r="L87" s="9">
        <f t="shared" si="3"/>
        <v>25614.89</v>
      </c>
      <c r="M87" s="32" t="s">
        <v>199</v>
      </c>
    </row>
    <row r="88" spans="1:13" ht="19.5" customHeight="1" x14ac:dyDescent="0.25">
      <c r="A88" s="102">
        <v>80</v>
      </c>
      <c r="B88" s="2" t="s">
        <v>424</v>
      </c>
      <c r="C88" s="17" t="s">
        <v>700</v>
      </c>
      <c r="D88" s="17" t="s">
        <v>799</v>
      </c>
      <c r="E88" s="2" t="s">
        <v>505</v>
      </c>
      <c r="F88" s="9">
        <f>VLOOKUP(B88,[1]Hoja4!$B$2:$E$492,4,0)</f>
        <v>60000</v>
      </c>
      <c r="G88" s="9">
        <v>1722</v>
      </c>
      <c r="H88" s="9">
        <v>1824</v>
      </c>
      <c r="I88" s="9">
        <v>3486.68</v>
      </c>
      <c r="J88" s="9">
        <v>25</v>
      </c>
      <c r="K88" s="9">
        <f t="shared" si="2"/>
        <v>7057.68</v>
      </c>
      <c r="L88" s="9">
        <f t="shared" si="3"/>
        <v>52942.32</v>
      </c>
      <c r="M88" s="32" t="s">
        <v>199</v>
      </c>
    </row>
    <row r="89" spans="1:13" ht="19.5" customHeight="1" x14ac:dyDescent="0.25">
      <c r="A89" s="102">
        <v>81</v>
      </c>
      <c r="B89" s="2" t="s">
        <v>566</v>
      </c>
      <c r="C89" s="17" t="s">
        <v>701</v>
      </c>
      <c r="D89" s="17" t="s">
        <v>1385</v>
      </c>
      <c r="E89" s="17" t="s">
        <v>379</v>
      </c>
      <c r="F89" s="9">
        <f>VLOOKUP(B89,[1]Hoja4!$B$2:$E$492,4,0)</f>
        <v>40000</v>
      </c>
      <c r="G89" s="9">
        <v>1148</v>
      </c>
      <c r="H89" s="9">
        <v>1216</v>
      </c>
      <c r="I89" s="9">
        <v>442.65</v>
      </c>
      <c r="J89" s="9">
        <v>8431.19</v>
      </c>
      <c r="K89" s="9">
        <f t="shared" si="2"/>
        <v>11237.84</v>
      </c>
      <c r="L89" s="9">
        <f t="shared" si="3"/>
        <v>28762.16</v>
      </c>
      <c r="M89" s="32" t="s">
        <v>198</v>
      </c>
    </row>
    <row r="90" spans="1:13" ht="19.5" customHeight="1" x14ac:dyDescent="0.25">
      <c r="A90" s="102">
        <v>82</v>
      </c>
      <c r="B90" s="2" t="s">
        <v>722</v>
      </c>
      <c r="C90" s="17" t="s">
        <v>1044</v>
      </c>
      <c r="D90" s="17" t="s">
        <v>107</v>
      </c>
      <c r="E90" s="17" t="s">
        <v>505</v>
      </c>
      <c r="F90" s="9">
        <f>VLOOKUP(B90,[1]Hoja4!$B$2:$E$492,4,0)</f>
        <v>50000</v>
      </c>
      <c r="G90" s="9">
        <v>1435</v>
      </c>
      <c r="H90" s="9">
        <v>1520</v>
      </c>
      <c r="I90" s="9">
        <v>1854</v>
      </c>
      <c r="J90" s="9">
        <v>25</v>
      </c>
      <c r="K90" s="9">
        <f t="shared" si="2"/>
        <v>4834</v>
      </c>
      <c r="L90" s="9">
        <f t="shared" si="3"/>
        <v>45166</v>
      </c>
      <c r="M90" s="32" t="s">
        <v>199</v>
      </c>
    </row>
    <row r="91" spans="1:13" ht="19.5" customHeight="1" x14ac:dyDescent="0.25">
      <c r="A91" s="102">
        <v>83</v>
      </c>
      <c r="B91" s="2" t="s">
        <v>987</v>
      </c>
      <c r="C91" s="17" t="s">
        <v>908</v>
      </c>
      <c r="D91" s="17" t="s">
        <v>1097</v>
      </c>
      <c r="E91" s="17" t="s">
        <v>546</v>
      </c>
      <c r="F91" s="9">
        <f>VLOOKUP(B91,[1]Hoja4!$B$2:$E$492,4,0)</f>
        <v>65000</v>
      </c>
      <c r="G91" s="9">
        <v>1865.5</v>
      </c>
      <c r="H91" s="9">
        <v>1976</v>
      </c>
      <c r="I91" s="9">
        <v>4427.58</v>
      </c>
      <c r="J91" s="9">
        <v>8475</v>
      </c>
      <c r="K91" s="9">
        <f t="shared" si="2"/>
        <v>16744.080000000002</v>
      </c>
      <c r="L91" s="9">
        <f t="shared" si="3"/>
        <v>48255.92</v>
      </c>
      <c r="M91" s="11" t="s">
        <v>198</v>
      </c>
    </row>
    <row r="92" spans="1:13" ht="19.5" customHeight="1" x14ac:dyDescent="0.25">
      <c r="A92" s="102">
        <v>84</v>
      </c>
      <c r="B92" s="2" t="s">
        <v>953</v>
      </c>
      <c r="C92" s="17" t="s">
        <v>1408</v>
      </c>
      <c r="D92" s="17" t="s">
        <v>729</v>
      </c>
      <c r="E92" s="17" t="s">
        <v>546</v>
      </c>
      <c r="F92" s="9">
        <f>VLOOKUP(B92,[1]Hoja4!$B$2:$E$492,4,0)</f>
        <v>50000</v>
      </c>
      <c r="G92" s="9">
        <v>1435</v>
      </c>
      <c r="H92" s="9">
        <v>1520</v>
      </c>
      <c r="I92" s="9">
        <v>603.58000000000004</v>
      </c>
      <c r="J92" s="9">
        <v>25</v>
      </c>
      <c r="K92" s="9">
        <f t="shared" si="2"/>
        <v>3583.58</v>
      </c>
      <c r="L92" s="9">
        <f t="shared" si="3"/>
        <v>46416.42</v>
      </c>
      <c r="M92" s="11" t="s">
        <v>198</v>
      </c>
    </row>
    <row r="93" spans="1:13" ht="19.5" customHeight="1" x14ac:dyDescent="0.25">
      <c r="A93" s="102">
        <v>85</v>
      </c>
      <c r="B93" s="2" t="s">
        <v>794</v>
      </c>
      <c r="C93" s="17" t="s">
        <v>810</v>
      </c>
      <c r="D93" s="17" t="s">
        <v>751</v>
      </c>
      <c r="E93" s="17" t="s">
        <v>546</v>
      </c>
      <c r="F93" s="9">
        <f>VLOOKUP(B93,[1]Hoja4!$B$2:$E$492,4,0)</f>
        <v>60000</v>
      </c>
      <c r="G93" s="9">
        <v>1722</v>
      </c>
      <c r="H93" s="9">
        <v>1824</v>
      </c>
      <c r="I93" s="9">
        <v>3486.68</v>
      </c>
      <c r="J93" s="9">
        <v>6224.5</v>
      </c>
      <c r="K93" s="9">
        <f t="shared" si="2"/>
        <v>13257.18</v>
      </c>
      <c r="L93" s="9">
        <f t="shared" si="3"/>
        <v>46742.82</v>
      </c>
      <c r="M93" s="11" t="s">
        <v>198</v>
      </c>
    </row>
    <row r="94" spans="1:13" ht="19.5" customHeight="1" x14ac:dyDescent="0.25">
      <c r="A94" s="102">
        <v>86</v>
      </c>
      <c r="B94" s="2" t="s">
        <v>966</v>
      </c>
      <c r="C94" s="17" t="s">
        <v>908</v>
      </c>
      <c r="D94" s="17" t="s">
        <v>1097</v>
      </c>
      <c r="E94" s="17" t="s">
        <v>546</v>
      </c>
      <c r="F94" s="9">
        <f>VLOOKUP(B94,[1]Hoja4!$B$2:$E$492,4,0)</f>
        <v>65000</v>
      </c>
      <c r="G94" s="9">
        <v>1865.5</v>
      </c>
      <c r="H94" s="9">
        <v>1976</v>
      </c>
      <c r="I94" s="9">
        <v>1894.42</v>
      </c>
      <c r="J94" s="9">
        <v>14975</v>
      </c>
      <c r="K94" s="9">
        <f t="shared" si="2"/>
        <v>20710.919999999998</v>
      </c>
      <c r="L94" s="9">
        <f t="shared" si="3"/>
        <v>44289.08</v>
      </c>
      <c r="M94" s="11" t="s">
        <v>199</v>
      </c>
    </row>
    <row r="95" spans="1:13" ht="19.5" customHeight="1" x14ac:dyDescent="0.25">
      <c r="A95" s="102">
        <v>87</v>
      </c>
      <c r="B95" s="2" t="s">
        <v>222</v>
      </c>
      <c r="C95" s="17" t="s">
        <v>1408</v>
      </c>
      <c r="D95" s="17" t="s">
        <v>729</v>
      </c>
      <c r="E95" s="17" t="s">
        <v>546</v>
      </c>
      <c r="F95" s="9">
        <f>VLOOKUP(B95,[1]Hoja4!$B$2:$E$492,4,0)</f>
        <v>55000</v>
      </c>
      <c r="G95" s="9">
        <v>1578.5</v>
      </c>
      <c r="H95" s="9">
        <v>1672</v>
      </c>
      <c r="I95" s="9">
        <v>2559.6799999999998</v>
      </c>
      <c r="J95" s="9">
        <v>11694.04</v>
      </c>
      <c r="K95" s="9">
        <f t="shared" si="2"/>
        <v>17504.22</v>
      </c>
      <c r="L95" s="9">
        <f t="shared" si="3"/>
        <v>37495.78</v>
      </c>
      <c r="M95" s="11" t="s">
        <v>198</v>
      </c>
    </row>
    <row r="96" spans="1:13" ht="19.5" customHeight="1" x14ac:dyDescent="0.25">
      <c r="A96" s="102">
        <v>88</v>
      </c>
      <c r="B96" s="2" t="s">
        <v>320</v>
      </c>
      <c r="C96" s="17" t="s">
        <v>1408</v>
      </c>
      <c r="D96" s="17" t="s">
        <v>729</v>
      </c>
      <c r="E96" s="17" t="s">
        <v>546</v>
      </c>
      <c r="F96" s="9">
        <f>VLOOKUP(B96,[1]Hoja4!$B$2:$E$492,4,0)</f>
        <v>55000</v>
      </c>
      <c r="G96" s="9">
        <v>1578.5</v>
      </c>
      <c r="H96" s="9">
        <v>1672</v>
      </c>
      <c r="I96" s="9">
        <v>2559.6799999999998</v>
      </c>
      <c r="J96" s="9">
        <v>6304.2199999999993</v>
      </c>
      <c r="K96" s="9">
        <f t="shared" si="2"/>
        <v>12114.4</v>
      </c>
      <c r="L96" s="9">
        <f t="shared" si="3"/>
        <v>42885.599999999999</v>
      </c>
      <c r="M96" s="32" t="s">
        <v>198</v>
      </c>
    </row>
    <row r="97" spans="1:13" ht="19.5" customHeight="1" x14ac:dyDescent="0.25">
      <c r="A97" s="102">
        <v>89</v>
      </c>
      <c r="B97" s="2" t="s">
        <v>312</v>
      </c>
      <c r="C97" s="17" t="s">
        <v>705</v>
      </c>
      <c r="D97" s="17" t="s">
        <v>733</v>
      </c>
      <c r="E97" s="17" t="s">
        <v>379</v>
      </c>
      <c r="F97" s="9">
        <f>VLOOKUP(B97,[1]Hoja4!$B$2:$E$492,4,0)</f>
        <v>42000</v>
      </c>
      <c r="G97" s="9">
        <v>1205.4000000000001</v>
      </c>
      <c r="H97" s="9">
        <v>1276.8</v>
      </c>
      <c r="I97" s="9">
        <v>436.95</v>
      </c>
      <c r="J97" s="9">
        <v>9846.65</v>
      </c>
      <c r="K97" s="9">
        <f t="shared" si="2"/>
        <v>12765.8</v>
      </c>
      <c r="L97" s="9">
        <f t="shared" si="3"/>
        <v>29234.2</v>
      </c>
      <c r="M97" s="32" t="s">
        <v>198</v>
      </c>
    </row>
    <row r="98" spans="1:13" ht="19.5" customHeight="1" x14ac:dyDescent="0.25">
      <c r="A98" s="102">
        <v>90</v>
      </c>
      <c r="B98" s="2" t="s">
        <v>1113</v>
      </c>
      <c r="C98" s="17" t="s">
        <v>1408</v>
      </c>
      <c r="D98" s="17" t="s">
        <v>729</v>
      </c>
      <c r="E98" s="17" t="s">
        <v>546</v>
      </c>
      <c r="F98" s="9">
        <f>VLOOKUP(B98,[1]Hoja4!$B$2:$E$492,4,0)</f>
        <v>50000</v>
      </c>
      <c r="G98" s="9">
        <v>1435</v>
      </c>
      <c r="H98" s="9">
        <v>1520</v>
      </c>
      <c r="I98" s="9">
        <v>0</v>
      </c>
      <c r="J98" s="9">
        <v>1525</v>
      </c>
      <c r="K98" s="9">
        <f t="shared" si="2"/>
        <v>4480</v>
      </c>
      <c r="L98" s="9">
        <f t="shared" si="3"/>
        <v>45520</v>
      </c>
      <c r="M98" s="32" t="s">
        <v>198</v>
      </c>
    </row>
    <row r="99" spans="1:13" ht="19.5" customHeight="1" x14ac:dyDescent="0.25">
      <c r="A99" s="102">
        <v>91</v>
      </c>
      <c r="B99" s="2" t="s">
        <v>103</v>
      </c>
      <c r="C99" s="17" t="s">
        <v>102</v>
      </c>
      <c r="D99" s="17" t="s">
        <v>112</v>
      </c>
      <c r="E99" s="17" t="s">
        <v>379</v>
      </c>
      <c r="F99" s="87">
        <v>55000</v>
      </c>
      <c r="G99" s="9">
        <v>1578.5</v>
      </c>
      <c r="H99" s="9">
        <v>1672</v>
      </c>
      <c r="I99" s="9">
        <v>2559.6799999999998</v>
      </c>
      <c r="J99" s="9">
        <v>4644.12</v>
      </c>
      <c r="K99" s="9">
        <f t="shared" si="2"/>
        <v>10454.299999999999</v>
      </c>
      <c r="L99" s="9">
        <f t="shared" si="3"/>
        <v>44545.7</v>
      </c>
      <c r="M99" s="32" t="s">
        <v>198</v>
      </c>
    </row>
    <row r="100" spans="1:13" ht="19.5" customHeight="1" x14ac:dyDescent="0.25">
      <c r="A100" s="102">
        <v>92</v>
      </c>
      <c r="B100" s="2" t="s">
        <v>87</v>
      </c>
      <c r="C100" s="17" t="s">
        <v>702</v>
      </c>
      <c r="D100" s="17" t="s">
        <v>731</v>
      </c>
      <c r="E100" s="17" t="s">
        <v>379</v>
      </c>
      <c r="F100" s="9">
        <f>VLOOKUP(B100,[1]Hoja4!$B$2:$E$492,4,0)</f>
        <v>80000</v>
      </c>
      <c r="G100" s="9">
        <v>2296</v>
      </c>
      <c r="H100" s="9">
        <v>2432</v>
      </c>
      <c r="I100" s="9">
        <v>7400.87</v>
      </c>
      <c r="J100" s="9">
        <v>25</v>
      </c>
      <c r="K100" s="9">
        <f t="shared" si="2"/>
        <v>12153.869999999999</v>
      </c>
      <c r="L100" s="9">
        <f t="shared" si="3"/>
        <v>67846.13</v>
      </c>
      <c r="M100" s="32" t="s">
        <v>198</v>
      </c>
    </row>
    <row r="101" spans="1:13" ht="19.5" customHeight="1" x14ac:dyDescent="0.25">
      <c r="A101" s="102">
        <v>93</v>
      </c>
      <c r="B101" s="2" t="s">
        <v>115</v>
      </c>
      <c r="C101" s="17" t="s">
        <v>1045</v>
      </c>
      <c r="D101" s="17" t="s">
        <v>762</v>
      </c>
      <c r="E101" s="17" t="s">
        <v>379</v>
      </c>
      <c r="F101" s="9">
        <f>VLOOKUP(B101,[1]Hoja4!$B$2:$E$492,4,0)</f>
        <v>90000</v>
      </c>
      <c r="G101" s="9">
        <v>2583</v>
      </c>
      <c r="H101" s="9">
        <v>2736</v>
      </c>
      <c r="I101" s="9">
        <v>8793.23</v>
      </c>
      <c r="J101" s="9">
        <v>8364.56</v>
      </c>
      <c r="K101" s="9">
        <f t="shared" si="2"/>
        <v>22476.79</v>
      </c>
      <c r="L101" s="9">
        <f t="shared" si="3"/>
        <v>67523.209999999992</v>
      </c>
      <c r="M101" s="32" t="s">
        <v>198</v>
      </c>
    </row>
    <row r="102" spans="1:13" ht="19.5" customHeight="1" x14ac:dyDescent="0.25">
      <c r="A102" s="102">
        <v>94</v>
      </c>
      <c r="B102" s="2" t="s">
        <v>927</v>
      </c>
      <c r="C102" s="17" t="s">
        <v>928</v>
      </c>
      <c r="D102" s="17" t="s">
        <v>1046</v>
      </c>
      <c r="E102" s="17" t="s">
        <v>379</v>
      </c>
      <c r="F102" s="9">
        <f>VLOOKUP(B102,[1]Hoja4!$B$2:$E$492,4,0)</f>
        <v>65000</v>
      </c>
      <c r="G102" s="9">
        <v>1865.5</v>
      </c>
      <c r="H102" s="9">
        <v>1976</v>
      </c>
      <c r="I102" s="9">
        <v>4427.58</v>
      </c>
      <c r="J102" s="9">
        <v>3275</v>
      </c>
      <c r="K102" s="9">
        <f t="shared" si="2"/>
        <v>11544.08</v>
      </c>
      <c r="L102" s="9">
        <f t="shared" si="3"/>
        <v>53455.92</v>
      </c>
      <c r="M102" s="32" t="s">
        <v>198</v>
      </c>
    </row>
    <row r="103" spans="1:13" ht="19.5" customHeight="1" x14ac:dyDescent="0.25">
      <c r="A103" s="102">
        <v>95</v>
      </c>
      <c r="B103" s="2" t="s">
        <v>895</v>
      </c>
      <c r="C103" s="17" t="s">
        <v>1102</v>
      </c>
      <c r="D103" s="17" t="s">
        <v>428</v>
      </c>
      <c r="E103" s="17" t="s">
        <v>379</v>
      </c>
      <c r="F103" s="9">
        <f>VLOOKUP(B103,[1]Hoja4!$B$2:$E$492,4,0)</f>
        <v>60000</v>
      </c>
      <c r="G103" s="9">
        <v>1722</v>
      </c>
      <c r="H103" s="9">
        <v>1824</v>
      </c>
      <c r="I103" s="9">
        <v>3486.68</v>
      </c>
      <c r="J103" s="9">
        <v>25</v>
      </c>
      <c r="K103" s="9">
        <f t="shared" si="2"/>
        <v>7057.68</v>
      </c>
      <c r="L103" s="9">
        <f t="shared" si="3"/>
        <v>52942.32</v>
      </c>
      <c r="M103" s="32" t="s">
        <v>199</v>
      </c>
    </row>
    <row r="104" spans="1:13" ht="19.5" customHeight="1" x14ac:dyDescent="0.25">
      <c r="A104" s="102">
        <v>96</v>
      </c>
      <c r="B104" s="2" t="s">
        <v>83</v>
      </c>
      <c r="C104" s="17" t="s">
        <v>704</v>
      </c>
      <c r="D104" s="17" t="s">
        <v>428</v>
      </c>
      <c r="E104" s="17" t="s">
        <v>546</v>
      </c>
      <c r="F104" s="9">
        <f>VLOOKUP(B104,[1]Hoja4!$B$2:$E$492,4,0)</f>
        <v>50000</v>
      </c>
      <c r="G104" s="9">
        <v>1435</v>
      </c>
      <c r="H104" s="9">
        <v>1520</v>
      </c>
      <c r="I104" s="9">
        <v>1854</v>
      </c>
      <c r="J104" s="9">
        <v>25</v>
      </c>
      <c r="K104" s="9">
        <f t="shared" si="2"/>
        <v>4834</v>
      </c>
      <c r="L104" s="9">
        <f t="shared" si="3"/>
        <v>45166</v>
      </c>
      <c r="M104" s="11" t="s">
        <v>199</v>
      </c>
    </row>
    <row r="105" spans="1:13" ht="19.5" customHeight="1" x14ac:dyDescent="0.25">
      <c r="A105" s="102">
        <v>97</v>
      </c>
      <c r="B105" s="2" t="s">
        <v>442</v>
      </c>
      <c r="C105" s="17" t="s">
        <v>704</v>
      </c>
      <c r="D105" s="17" t="s">
        <v>428</v>
      </c>
      <c r="E105" s="17" t="s">
        <v>546</v>
      </c>
      <c r="F105" s="9">
        <f>VLOOKUP(B105,[1]Hoja4!$B$2:$E$492,4,0)</f>
        <v>50000</v>
      </c>
      <c r="G105" s="9">
        <v>1435</v>
      </c>
      <c r="H105" s="9">
        <v>1520</v>
      </c>
      <c r="I105" s="9">
        <v>1854</v>
      </c>
      <c r="J105" s="9">
        <v>25</v>
      </c>
      <c r="K105" s="9">
        <f t="shared" si="2"/>
        <v>4834</v>
      </c>
      <c r="L105" s="9">
        <f t="shared" si="3"/>
        <v>45166</v>
      </c>
      <c r="M105" s="11" t="s">
        <v>199</v>
      </c>
    </row>
    <row r="106" spans="1:13" ht="19.5" customHeight="1" x14ac:dyDescent="0.25">
      <c r="A106" s="102">
        <v>98</v>
      </c>
      <c r="B106" s="2" t="s">
        <v>200</v>
      </c>
      <c r="C106" s="17" t="s">
        <v>704</v>
      </c>
      <c r="D106" s="17" t="s">
        <v>753</v>
      </c>
      <c r="E106" s="17" t="s">
        <v>546</v>
      </c>
      <c r="F106" s="9">
        <f>VLOOKUP(B106,[1]Hoja4!$B$2:$E$492,4,0)</f>
        <v>60000</v>
      </c>
      <c r="G106" s="9">
        <v>1722</v>
      </c>
      <c r="H106" s="9">
        <v>1824</v>
      </c>
      <c r="I106" s="9">
        <v>3486.68</v>
      </c>
      <c r="J106" s="9">
        <v>16058.01</v>
      </c>
      <c r="K106" s="9">
        <f t="shared" si="2"/>
        <v>23090.690000000002</v>
      </c>
      <c r="L106" s="9">
        <f t="shared" si="3"/>
        <v>36909.31</v>
      </c>
      <c r="M106" s="11" t="s">
        <v>199</v>
      </c>
    </row>
    <row r="107" spans="1:13" ht="19.5" customHeight="1" x14ac:dyDescent="0.25">
      <c r="A107" s="102">
        <v>99</v>
      </c>
      <c r="B107" s="2" t="s">
        <v>572</v>
      </c>
      <c r="C107" s="17" t="s">
        <v>812</v>
      </c>
      <c r="D107" s="17" t="s">
        <v>5</v>
      </c>
      <c r="E107" s="17" t="s">
        <v>546</v>
      </c>
      <c r="F107" s="9">
        <f>VLOOKUP(B107,[1]Hoja4!$B$2:$E$492,4,0)</f>
        <v>50000</v>
      </c>
      <c r="G107" s="9">
        <v>1435</v>
      </c>
      <c r="H107" s="9">
        <v>1520</v>
      </c>
      <c r="I107" s="9">
        <v>1854</v>
      </c>
      <c r="J107" s="9">
        <v>25</v>
      </c>
      <c r="K107" s="9">
        <f t="shared" si="2"/>
        <v>4834</v>
      </c>
      <c r="L107" s="9">
        <f t="shared" si="3"/>
        <v>45166</v>
      </c>
      <c r="M107" s="11" t="s">
        <v>198</v>
      </c>
    </row>
    <row r="108" spans="1:13" ht="19.5" customHeight="1" x14ac:dyDescent="0.25">
      <c r="A108" s="102">
        <v>100</v>
      </c>
      <c r="B108" s="2" t="s">
        <v>929</v>
      </c>
      <c r="C108" s="17" t="s">
        <v>913</v>
      </c>
      <c r="D108" s="17" t="s">
        <v>730</v>
      </c>
      <c r="E108" s="17" t="s">
        <v>379</v>
      </c>
      <c r="F108" s="9">
        <f>VLOOKUP(B108,[1]Hoja4!$B$2:$E$492,4,0)</f>
        <v>65000</v>
      </c>
      <c r="G108" s="9">
        <v>1865.5</v>
      </c>
      <c r="H108" s="9">
        <v>1976</v>
      </c>
      <c r="I108" s="9">
        <v>4427.58</v>
      </c>
      <c r="J108" s="9">
        <v>25</v>
      </c>
      <c r="K108" s="9">
        <f t="shared" si="2"/>
        <v>8294.08</v>
      </c>
      <c r="L108" s="9">
        <f t="shared" si="3"/>
        <v>56705.919999999998</v>
      </c>
      <c r="M108" s="32" t="s">
        <v>199</v>
      </c>
    </row>
    <row r="109" spans="1:13" ht="19.5" customHeight="1" x14ac:dyDescent="0.25">
      <c r="A109" s="102">
        <v>101</v>
      </c>
      <c r="B109" s="2" t="s">
        <v>945</v>
      </c>
      <c r="C109" s="17" t="s">
        <v>913</v>
      </c>
      <c r="D109" s="17" t="s">
        <v>730</v>
      </c>
      <c r="E109" s="17" t="s">
        <v>379</v>
      </c>
      <c r="F109" s="9">
        <f>VLOOKUP(B109,[1]Hoja4!$B$2:$E$492,4,0)</f>
        <v>65000</v>
      </c>
      <c r="G109" s="9">
        <v>1865.5</v>
      </c>
      <c r="H109" s="9">
        <v>1976</v>
      </c>
      <c r="I109" s="9">
        <v>4427.58</v>
      </c>
      <c r="J109" s="9">
        <v>1975</v>
      </c>
      <c r="K109" s="9">
        <f t="shared" si="2"/>
        <v>10244.08</v>
      </c>
      <c r="L109" s="9">
        <f t="shared" si="3"/>
        <v>54755.92</v>
      </c>
      <c r="M109" s="32" t="s">
        <v>198</v>
      </c>
    </row>
    <row r="110" spans="1:13" ht="19.5" customHeight="1" x14ac:dyDescent="0.25">
      <c r="A110" s="102">
        <v>102</v>
      </c>
      <c r="B110" s="2" t="s">
        <v>635</v>
      </c>
      <c r="C110" s="17" t="s">
        <v>704</v>
      </c>
      <c r="D110" s="17" t="s">
        <v>428</v>
      </c>
      <c r="E110" s="17" t="s">
        <v>546</v>
      </c>
      <c r="F110" s="9">
        <f>VLOOKUP(B110,[1]Hoja4!$B$2:$E$492,4,0)</f>
        <v>60000</v>
      </c>
      <c r="G110" s="9">
        <v>1722</v>
      </c>
      <c r="H110" s="9">
        <v>1824</v>
      </c>
      <c r="I110" s="9">
        <v>3102.72</v>
      </c>
      <c r="J110" s="9">
        <v>1944.78</v>
      </c>
      <c r="K110" s="9">
        <f t="shared" si="2"/>
        <v>8593.5</v>
      </c>
      <c r="L110" s="9">
        <f t="shared" si="3"/>
        <v>51406.5</v>
      </c>
      <c r="M110" s="32" t="s">
        <v>199</v>
      </c>
    </row>
    <row r="111" spans="1:13" ht="19.5" customHeight="1" x14ac:dyDescent="0.25">
      <c r="A111" s="102">
        <v>103</v>
      </c>
      <c r="B111" s="2" t="s">
        <v>892</v>
      </c>
      <c r="C111" s="17" t="s">
        <v>704</v>
      </c>
      <c r="D111" s="17" t="s">
        <v>428</v>
      </c>
      <c r="E111" s="17" t="s">
        <v>546</v>
      </c>
      <c r="F111" s="9">
        <f>VLOOKUP(B111,[1]Hoja4!$B$2:$E$492,4,0)</f>
        <v>60000</v>
      </c>
      <c r="G111" s="9">
        <v>1722</v>
      </c>
      <c r="H111" s="9">
        <v>1824</v>
      </c>
      <c r="I111" s="9">
        <v>3486.68</v>
      </c>
      <c r="J111" s="9">
        <v>27625</v>
      </c>
      <c r="K111" s="9">
        <f t="shared" si="2"/>
        <v>34657.68</v>
      </c>
      <c r="L111" s="9">
        <f t="shared" si="3"/>
        <v>25342.32</v>
      </c>
      <c r="M111" s="32" t="s">
        <v>198</v>
      </c>
    </row>
    <row r="112" spans="1:13" ht="19.5" customHeight="1" x14ac:dyDescent="0.25">
      <c r="A112" s="102">
        <v>104</v>
      </c>
      <c r="B112" s="2" t="s">
        <v>896</v>
      </c>
      <c r="C112" s="17" t="s">
        <v>704</v>
      </c>
      <c r="D112" s="17" t="s">
        <v>428</v>
      </c>
      <c r="E112" s="17" t="s">
        <v>546</v>
      </c>
      <c r="F112" s="9">
        <f>VLOOKUP(B112,[1]Hoja4!$B$2:$E$492,4,0)</f>
        <v>70000</v>
      </c>
      <c r="G112" s="9">
        <v>2009</v>
      </c>
      <c r="H112" s="9">
        <v>2128</v>
      </c>
      <c r="I112" s="9">
        <v>4984.5200000000004</v>
      </c>
      <c r="J112" s="9">
        <v>1944.78</v>
      </c>
      <c r="K112" s="9">
        <f t="shared" si="2"/>
        <v>11066.300000000001</v>
      </c>
      <c r="L112" s="9">
        <f t="shared" si="3"/>
        <v>58933.7</v>
      </c>
      <c r="M112" s="32" t="s">
        <v>199</v>
      </c>
    </row>
    <row r="113" spans="1:13" ht="19.5" customHeight="1" x14ac:dyDescent="0.25">
      <c r="A113" s="102">
        <v>105</v>
      </c>
      <c r="B113" s="2" t="s">
        <v>912</v>
      </c>
      <c r="C113" s="17" t="s">
        <v>913</v>
      </c>
      <c r="D113" s="17" t="s">
        <v>730</v>
      </c>
      <c r="E113" s="17" t="s">
        <v>379</v>
      </c>
      <c r="F113" s="9">
        <f>VLOOKUP(B113,[1]Hoja4!$B$2:$E$492,4,0)</f>
        <v>65000</v>
      </c>
      <c r="G113" s="9">
        <v>1865.5</v>
      </c>
      <c r="H113" s="9">
        <v>1976</v>
      </c>
      <c r="I113" s="9">
        <v>4427.58</v>
      </c>
      <c r="J113" s="9">
        <v>25</v>
      </c>
      <c r="K113" s="9">
        <f t="shared" si="2"/>
        <v>8294.08</v>
      </c>
      <c r="L113" s="9">
        <f t="shared" si="3"/>
        <v>56705.919999999998</v>
      </c>
      <c r="M113" s="32" t="s">
        <v>198</v>
      </c>
    </row>
    <row r="114" spans="1:13" ht="19.5" customHeight="1" x14ac:dyDescent="0.25">
      <c r="A114" s="102">
        <v>106</v>
      </c>
      <c r="B114" s="2" t="s">
        <v>569</v>
      </c>
      <c r="C114" s="17" t="s">
        <v>704</v>
      </c>
      <c r="D114" s="17" t="s">
        <v>428</v>
      </c>
      <c r="E114" s="17" t="s">
        <v>546</v>
      </c>
      <c r="F114" s="9">
        <f>VLOOKUP(B114,[1]Hoja4!$B$2:$E$492,4,0)</f>
        <v>60000</v>
      </c>
      <c r="G114" s="9">
        <v>1722</v>
      </c>
      <c r="H114" s="9">
        <v>1824</v>
      </c>
      <c r="I114" s="9">
        <v>3486.68</v>
      </c>
      <c r="J114" s="9">
        <v>1925</v>
      </c>
      <c r="K114" s="9">
        <f t="shared" si="2"/>
        <v>8957.68</v>
      </c>
      <c r="L114" s="9">
        <f t="shared" si="3"/>
        <v>51042.32</v>
      </c>
      <c r="M114" s="32" t="s">
        <v>199</v>
      </c>
    </row>
    <row r="115" spans="1:13" ht="19.5" customHeight="1" x14ac:dyDescent="0.25">
      <c r="A115" s="102">
        <v>107</v>
      </c>
      <c r="B115" s="2" t="s">
        <v>173</v>
      </c>
      <c r="C115" s="17" t="s">
        <v>704</v>
      </c>
      <c r="D115" s="17" t="s">
        <v>428</v>
      </c>
      <c r="E115" s="17" t="s">
        <v>546</v>
      </c>
      <c r="F115" s="9">
        <f>VLOOKUP(B115,[1]Hoja4!$B$2:$E$492,4,0)</f>
        <v>50000</v>
      </c>
      <c r="G115" s="9">
        <v>1435</v>
      </c>
      <c r="H115" s="9">
        <v>1520</v>
      </c>
      <c r="I115" s="9">
        <v>1854</v>
      </c>
      <c r="J115" s="9">
        <v>125</v>
      </c>
      <c r="K115" s="9">
        <f t="shared" si="2"/>
        <v>4934</v>
      </c>
      <c r="L115" s="9">
        <f t="shared" si="3"/>
        <v>45066</v>
      </c>
      <c r="M115" s="32" t="s">
        <v>199</v>
      </c>
    </row>
    <row r="116" spans="1:13" ht="19.5" customHeight="1" x14ac:dyDescent="0.25">
      <c r="A116" s="102">
        <v>108</v>
      </c>
      <c r="B116" s="2" t="s">
        <v>1133</v>
      </c>
      <c r="C116" s="17" t="s">
        <v>1151</v>
      </c>
      <c r="D116" s="17" t="s">
        <v>758</v>
      </c>
      <c r="E116" s="17" t="s">
        <v>379</v>
      </c>
      <c r="F116" s="9">
        <f>VLOOKUP(B116,[1]Hoja4!$B$2:$E$492,4,0)</f>
        <v>75000</v>
      </c>
      <c r="G116" s="9">
        <v>2152.5</v>
      </c>
      <c r="H116" s="9">
        <v>2280</v>
      </c>
      <c r="I116" s="9">
        <v>6309.38</v>
      </c>
      <c r="J116" s="9">
        <v>7625</v>
      </c>
      <c r="K116" s="9">
        <f t="shared" si="2"/>
        <v>18366.88</v>
      </c>
      <c r="L116" s="9">
        <f t="shared" si="3"/>
        <v>56633.119999999995</v>
      </c>
      <c r="M116" s="32" t="s">
        <v>199</v>
      </c>
    </row>
    <row r="117" spans="1:13" ht="19.5" customHeight="1" x14ac:dyDescent="0.25">
      <c r="A117" s="102">
        <v>109</v>
      </c>
      <c r="B117" s="2" t="s">
        <v>637</v>
      </c>
      <c r="C117" s="17" t="s">
        <v>1409</v>
      </c>
      <c r="D117" s="17" t="s">
        <v>5</v>
      </c>
      <c r="E117" s="17" t="s">
        <v>546</v>
      </c>
      <c r="F117" s="9">
        <f>VLOOKUP(B117,[1]Hoja4!$B$2:$E$492,4,0)</f>
        <v>60000</v>
      </c>
      <c r="G117" s="9">
        <v>1722</v>
      </c>
      <c r="H117" s="9">
        <v>1824</v>
      </c>
      <c r="I117" s="9">
        <v>3486.68</v>
      </c>
      <c r="J117" s="9">
        <v>12025</v>
      </c>
      <c r="K117" s="9">
        <f t="shared" si="2"/>
        <v>19057.68</v>
      </c>
      <c r="L117" s="9">
        <f t="shared" si="3"/>
        <v>40942.32</v>
      </c>
      <c r="M117" s="32" t="s">
        <v>198</v>
      </c>
    </row>
    <row r="118" spans="1:13" ht="19.5" customHeight="1" x14ac:dyDescent="0.25">
      <c r="A118" s="102">
        <v>110</v>
      </c>
      <c r="B118" s="2" t="s">
        <v>647</v>
      </c>
      <c r="C118" s="17" t="s">
        <v>1409</v>
      </c>
      <c r="D118" s="17" t="s">
        <v>5</v>
      </c>
      <c r="E118" s="17" t="s">
        <v>546</v>
      </c>
      <c r="F118" s="9">
        <f>VLOOKUP(B118,[1]Hoja4!$B$2:$E$492,4,0)</f>
        <v>55000</v>
      </c>
      <c r="G118" s="9">
        <v>1578.5</v>
      </c>
      <c r="H118" s="9">
        <v>1672</v>
      </c>
      <c r="I118" s="9">
        <v>2559.6799999999998</v>
      </c>
      <c r="J118" s="9">
        <v>25</v>
      </c>
      <c r="K118" s="9">
        <f t="shared" si="2"/>
        <v>5835.18</v>
      </c>
      <c r="L118" s="9">
        <f t="shared" si="3"/>
        <v>49164.82</v>
      </c>
      <c r="M118" s="32" t="s">
        <v>199</v>
      </c>
    </row>
    <row r="119" spans="1:13" ht="19.5" customHeight="1" x14ac:dyDescent="0.25">
      <c r="A119" s="102">
        <v>111</v>
      </c>
      <c r="B119" s="2" t="s">
        <v>782</v>
      </c>
      <c r="C119" s="17" t="s">
        <v>1409</v>
      </c>
      <c r="D119" s="17" t="s">
        <v>5</v>
      </c>
      <c r="E119" s="17" t="s">
        <v>546</v>
      </c>
      <c r="F119" s="9">
        <f>VLOOKUP(B119,[1]Hoja4!$B$2:$E$492,4,0)</f>
        <v>60000</v>
      </c>
      <c r="G119" s="9">
        <v>1722</v>
      </c>
      <c r="H119" s="9">
        <v>1824</v>
      </c>
      <c r="I119" s="9">
        <v>3486.68</v>
      </c>
      <c r="J119" s="9">
        <v>25</v>
      </c>
      <c r="K119" s="9">
        <f t="shared" si="2"/>
        <v>7057.68</v>
      </c>
      <c r="L119" s="9">
        <f t="shared" si="3"/>
        <v>52942.32</v>
      </c>
      <c r="M119" s="11" t="s">
        <v>198</v>
      </c>
    </row>
    <row r="120" spans="1:13" ht="19.5" customHeight="1" x14ac:dyDescent="0.25">
      <c r="A120" s="102">
        <v>112</v>
      </c>
      <c r="B120" s="2" t="s">
        <v>633</v>
      </c>
      <c r="C120" s="17" t="s">
        <v>1047</v>
      </c>
      <c r="D120" s="17" t="s">
        <v>428</v>
      </c>
      <c r="E120" s="17" t="s">
        <v>546</v>
      </c>
      <c r="F120" s="9">
        <f>VLOOKUP(B120,[1]Hoja4!$B$2:$E$492,4,0)</f>
        <v>60000</v>
      </c>
      <c r="G120" s="9">
        <v>1722</v>
      </c>
      <c r="H120" s="9">
        <v>1824</v>
      </c>
      <c r="I120" s="9">
        <v>3486.68</v>
      </c>
      <c r="J120" s="9">
        <v>25</v>
      </c>
      <c r="K120" s="9">
        <f t="shared" si="2"/>
        <v>7057.68</v>
      </c>
      <c r="L120" s="9">
        <f t="shared" si="3"/>
        <v>52942.32</v>
      </c>
      <c r="M120" s="32" t="s">
        <v>198</v>
      </c>
    </row>
    <row r="121" spans="1:13" ht="19.5" customHeight="1" x14ac:dyDescent="0.25">
      <c r="A121" s="102">
        <v>113</v>
      </c>
      <c r="B121" s="2" t="s">
        <v>630</v>
      </c>
      <c r="C121" s="17" t="s">
        <v>1047</v>
      </c>
      <c r="D121" s="17" t="s">
        <v>428</v>
      </c>
      <c r="E121" s="17" t="s">
        <v>546</v>
      </c>
      <c r="F121" s="9">
        <f>VLOOKUP(B121,[1]Hoja4!$B$2:$E$492,4,0)</f>
        <v>60000</v>
      </c>
      <c r="G121" s="9">
        <v>1722</v>
      </c>
      <c r="H121" s="9">
        <v>1824</v>
      </c>
      <c r="I121" s="9">
        <v>3486.68</v>
      </c>
      <c r="J121" s="9">
        <v>20909.879999999997</v>
      </c>
      <c r="K121" s="9">
        <f t="shared" si="2"/>
        <v>27942.559999999998</v>
      </c>
      <c r="L121" s="9">
        <f t="shared" si="3"/>
        <v>32057.440000000002</v>
      </c>
      <c r="M121" s="32" t="s">
        <v>198</v>
      </c>
    </row>
    <row r="122" spans="1:13" ht="19.5" customHeight="1" x14ac:dyDescent="0.25">
      <c r="A122" s="102">
        <v>114</v>
      </c>
      <c r="B122" s="2" t="s">
        <v>634</v>
      </c>
      <c r="C122" s="17" t="s">
        <v>1048</v>
      </c>
      <c r="D122" s="17" t="s">
        <v>428</v>
      </c>
      <c r="E122" s="17" t="s">
        <v>546</v>
      </c>
      <c r="F122" s="9">
        <f>VLOOKUP(B122,[1]Hoja4!$B$2:$E$492,4,0)</f>
        <v>60000</v>
      </c>
      <c r="G122" s="9">
        <v>1722</v>
      </c>
      <c r="H122" s="9">
        <v>1824</v>
      </c>
      <c r="I122" s="9">
        <v>3486.68</v>
      </c>
      <c r="J122" s="9">
        <v>25</v>
      </c>
      <c r="K122" s="9">
        <f t="shared" si="2"/>
        <v>7057.68</v>
      </c>
      <c r="L122" s="9">
        <f t="shared" si="3"/>
        <v>52942.32</v>
      </c>
      <c r="M122" s="32" t="s">
        <v>198</v>
      </c>
    </row>
    <row r="123" spans="1:13" ht="19.5" customHeight="1" x14ac:dyDescent="0.25">
      <c r="A123" s="102">
        <v>115</v>
      </c>
      <c r="B123" s="2" t="s">
        <v>845</v>
      </c>
      <c r="C123" s="17" t="s">
        <v>1048</v>
      </c>
      <c r="D123" s="17" t="s">
        <v>751</v>
      </c>
      <c r="E123" s="17" t="s">
        <v>546</v>
      </c>
      <c r="F123" s="9">
        <f>VLOOKUP(B123,[1]Hoja4!$B$2:$E$492,4,0)</f>
        <v>60000</v>
      </c>
      <c r="G123" s="9">
        <v>1722</v>
      </c>
      <c r="H123" s="9">
        <v>1824</v>
      </c>
      <c r="I123" s="9">
        <v>3486.68</v>
      </c>
      <c r="J123" s="9">
        <v>18629.809999999998</v>
      </c>
      <c r="K123" s="9">
        <f t="shared" si="2"/>
        <v>25662.489999999998</v>
      </c>
      <c r="L123" s="9">
        <f t="shared" si="3"/>
        <v>34337.51</v>
      </c>
      <c r="M123" s="32" t="s">
        <v>198</v>
      </c>
    </row>
    <row r="124" spans="1:13" ht="19.5" customHeight="1" x14ac:dyDescent="0.25">
      <c r="A124" s="102">
        <v>116</v>
      </c>
      <c r="B124" s="2" t="s">
        <v>84</v>
      </c>
      <c r="C124" s="17" t="s">
        <v>703</v>
      </c>
      <c r="D124" s="17" t="s">
        <v>761</v>
      </c>
      <c r="E124" s="17" t="s">
        <v>379</v>
      </c>
      <c r="F124" s="9">
        <f>VLOOKUP(B124,[1]Hoja4!$B$2:$E$492,4,0)</f>
        <v>150000</v>
      </c>
      <c r="G124" s="9">
        <v>4305</v>
      </c>
      <c r="H124" s="9">
        <v>4560</v>
      </c>
      <c r="I124" s="9">
        <v>23866.62</v>
      </c>
      <c r="J124" s="9">
        <v>25</v>
      </c>
      <c r="K124" s="9">
        <f t="shared" si="2"/>
        <v>32756.62</v>
      </c>
      <c r="L124" s="9">
        <f t="shared" si="3"/>
        <v>117243.38</v>
      </c>
      <c r="M124" s="32" t="s">
        <v>198</v>
      </c>
    </row>
    <row r="125" spans="1:13" ht="19.5" customHeight="1" x14ac:dyDescent="0.25">
      <c r="A125" s="102">
        <v>117</v>
      </c>
      <c r="B125" s="2" t="s">
        <v>76</v>
      </c>
      <c r="C125" s="17" t="s">
        <v>706</v>
      </c>
      <c r="D125" s="17" t="s">
        <v>730</v>
      </c>
      <c r="E125" s="17" t="s">
        <v>379</v>
      </c>
      <c r="F125" s="9">
        <f>VLOOKUP(B125,[1]Hoja4!$B$2:$E$492,4,0)</f>
        <v>40000</v>
      </c>
      <c r="G125" s="9">
        <v>1148</v>
      </c>
      <c r="H125" s="9">
        <v>1216</v>
      </c>
      <c r="I125" s="9">
        <v>442.65</v>
      </c>
      <c r="J125" s="9">
        <v>25</v>
      </c>
      <c r="K125" s="9">
        <f t="shared" si="2"/>
        <v>2831.65</v>
      </c>
      <c r="L125" s="9">
        <f t="shared" si="3"/>
        <v>37168.35</v>
      </c>
      <c r="M125" s="32" t="s">
        <v>198</v>
      </c>
    </row>
    <row r="126" spans="1:13" ht="19.5" customHeight="1" x14ac:dyDescent="0.25">
      <c r="A126" s="102">
        <v>118</v>
      </c>
      <c r="B126" s="2" t="s">
        <v>34</v>
      </c>
      <c r="C126" s="17" t="s">
        <v>1049</v>
      </c>
      <c r="D126" s="17" t="s">
        <v>730</v>
      </c>
      <c r="E126" s="17" t="s">
        <v>379</v>
      </c>
      <c r="F126" s="9">
        <f>VLOOKUP(B126,[1]Hoja4!$B$2:$E$492,4,0)</f>
        <v>35000</v>
      </c>
      <c r="G126" s="9">
        <v>1004.5</v>
      </c>
      <c r="H126" s="9">
        <v>1064</v>
      </c>
      <c r="I126" s="9">
        <v>0</v>
      </c>
      <c r="J126" s="9">
        <v>1944.78</v>
      </c>
      <c r="K126" s="9">
        <f t="shared" si="2"/>
        <v>4013.2799999999997</v>
      </c>
      <c r="L126" s="9">
        <f t="shared" si="3"/>
        <v>30986.720000000001</v>
      </c>
      <c r="M126" s="32" t="s">
        <v>198</v>
      </c>
    </row>
    <row r="127" spans="1:13" ht="19.5" customHeight="1" x14ac:dyDescent="0.25">
      <c r="A127" s="102">
        <v>119</v>
      </c>
      <c r="B127" s="2" t="s">
        <v>400</v>
      </c>
      <c r="C127" s="17" t="s">
        <v>1050</v>
      </c>
      <c r="D127" s="17" t="s">
        <v>657</v>
      </c>
      <c r="E127" s="17" t="s">
        <v>379</v>
      </c>
      <c r="F127" s="9">
        <f>VLOOKUP(B127,[1]Hoja4!$B$2:$E$492,4,0)</f>
        <v>25000</v>
      </c>
      <c r="G127" s="9">
        <v>717.5</v>
      </c>
      <c r="H127" s="9">
        <v>760</v>
      </c>
      <c r="I127" s="9">
        <v>0</v>
      </c>
      <c r="J127" s="9">
        <v>5214.5599999999995</v>
      </c>
      <c r="K127" s="9">
        <f t="shared" si="2"/>
        <v>6692.0599999999995</v>
      </c>
      <c r="L127" s="9">
        <f t="shared" si="3"/>
        <v>18307.940000000002</v>
      </c>
      <c r="M127" s="32" t="s">
        <v>199</v>
      </c>
    </row>
    <row r="128" spans="1:13" ht="19.5" customHeight="1" x14ac:dyDescent="0.25">
      <c r="A128" s="102">
        <v>120</v>
      </c>
      <c r="B128" s="2" t="s">
        <v>89</v>
      </c>
      <c r="C128" s="17" t="s">
        <v>1048</v>
      </c>
      <c r="D128" s="17" t="s">
        <v>751</v>
      </c>
      <c r="E128" s="17" t="s">
        <v>546</v>
      </c>
      <c r="F128" s="9">
        <f>VLOOKUP(B128,[1]Hoja4!$B$2:$E$492,4,0)</f>
        <v>55000</v>
      </c>
      <c r="G128" s="9">
        <v>1578.5</v>
      </c>
      <c r="H128" s="9">
        <v>1672</v>
      </c>
      <c r="I128" s="9">
        <v>2559.6799999999998</v>
      </c>
      <c r="J128" s="9">
        <v>14376.32</v>
      </c>
      <c r="K128" s="9">
        <f t="shared" si="2"/>
        <v>20186.5</v>
      </c>
      <c r="L128" s="9">
        <f t="shared" si="3"/>
        <v>34813.5</v>
      </c>
      <c r="M128" s="32" t="s">
        <v>199</v>
      </c>
    </row>
    <row r="129" spans="1:13" ht="19.5" customHeight="1" x14ac:dyDescent="0.25">
      <c r="A129" s="102">
        <v>121</v>
      </c>
      <c r="B129" s="2" t="s">
        <v>90</v>
      </c>
      <c r="C129" s="17" t="s">
        <v>61</v>
      </c>
      <c r="D129" s="17" t="s">
        <v>756</v>
      </c>
      <c r="E129" s="17" t="s">
        <v>546</v>
      </c>
      <c r="F129" s="9">
        <f>VLOOKUP(B129,[1]Hoja4!$B$2:$E$492,4,0)</f>
        <v>55000</v>
      </c>
      <c r="G129" s="9">
        <v>1578.5</v>
      </c>
      <c r="H129" s="9">
        <v>1672</v>
      </c>
      <c r="I129" s="9">
        <v>2559.6799999999998</v>
      </c>
      <c r="J129" s="9">
        <v>8027.76</v>
      </c>
      <c r="K129" s="9">
        <f t="shared" si="2"/>
        <v>13837.94</v>
      </c>
      <c r="L129" s="9">
        <f t="shared" si="3"/>
        <v>41162.06</v>
      </c>
      <c r="M129" s="32" t="s">
        <v>198</v>
      </c>
    </row>
    <row r="130" spans="1:13" ht="19.5" customHeight="1" x14ac:dyDescent="0.25">
      <c r="A130" s="102">
        <v>122</v>
      </c>
      <c r="B130" s="2" t="s">
        <v>472</v>
      </c>
      <c r="C130" s="17" t="s">
        <v>61</v>
      </c>
      <c r="D130" s="17" t="s">
        <v>756</v>
      </c>
      <c r="E130" s="17" t="s">
        <v>546</v>
      </c>
      <c r="F130" s="9">
        <f>VLOOKUP(B130,[1]Hoja4!$B$2:$E$492,4,0)</f>
        <v>55000</v>
      </c>
      <c r="G130" s="9">
        <v>1578.5</v>
      </c>
      <c r="H130" s="9">
        <v>1672</v>
      </c>
      <c r="I130" s="9">
        <v>2559.6799999999998</v>
      </c>
      <c r="J130" s="9">
        <v>9498.5400000000009</v>
      </c>
      <c r="K130" s="9">
        <f t="shared" si="2"/>
        <v>15308.720000000001</v>
      </c>
      <c r="L130" s="9">
        <f t="shared" si="3"/>
        <v>39691.279999999999</v>
      </c>
      <c r="M130" s="32" t="s">
        <v>198</v>
      </c>
    </row>
    <row r="131" spans="1:13" ht="19.5" customHeight="1" x14ac:dyDescent="0.25">
      <c r="A131" s="102">
        <v>123</v>
      </c>
      <c r="B131" s="2" t="s">
        <v>540</v>
      </c>
      <c r="C131" s="17" t="s">
        <v>61</v>
      </c>
      <c r="D131" s="17" t="s">
        <v>756</v>
      </c>
      <c r="E131" s="17" t="s">
        <v>546</v>
      </c>
      <c r="F131" s="9">
        <f>VLOOKUP(B131,[1]Hoja4!$B$2:$E$492,4,0)</f>
        <v>40000</v>
      </c>
      <c r="G131" s="9">
        <v>1148</v>
      </c>
      <c r="H131" s="9">
        <v>1216</v>
      </c>
      <c r="I131" s="9">
        <v>442.65</v>
      </c>
      <c r="J131" s="9">
        <v>1225</v>
      </c>
      <c r="K131" s="9">
        <f t="shared" si="2"/>
        <v>4031.65</v>
      </c>
      <c r="L131" s="9">
        <f t="shared" si="3"/>
        <v>35968.35</v>
      </c>
      <c r="M131" s="32" t="s">
        <v>198</v>
      </c>
    </row>
    <row r="132" spans="1:13" ht="19.5" customHeight="1" x14ac:dyDescent="0.25">
      <c r="A132" s="102">
        <v>124</v>
      </c>
      <c r="B132" s="2" t="s">
        <v>541</v>
      </c>
      <c r="C132" s="17" t="s">
        <v>61</v>
      </c>
      <c r="D132" s="17" t="s">
        <v>756</v>
      </c>
      <c r="E132" s="17" t="s">
        <v>546</v>
      </c>
      <c r="F132" s="9">
        <f>VLOOKUP(B132,[1]Hoja4!$B$2:$E$492,4,0)</f>
        <v>40000</v>
      </c>
      <c r="G132" s="9">
        <v>1148</v>
      </c>
      <c r="H132" s="9">
        <v>1216</v>
      </c>
      <c r="I132" s="9">
        <v>442.65</v>
      </c>
      <c r="J132" s="9">
        <v>1225</v>
      </c>
      <c r="K132" s="9">
        <f t="shared" si="2"/>
        <v>4031.65</v>
      </c>
      <c r="L132" s="9">
        <f t="shared" si="3"/>
        <v>35968.35</v>
      </c>
      <c r="M132" s="32" t="s">
        <v>198</v>
      </c>
    </row>
    <row r="133" spans="1:13" ht="19.5" customHeight="1" x14ac:dyDescent="0.25">
      <c r="A133" s="102">
        <v>125</v>
      </c>
      <c r="B133" s="2" t="s">
        <v>486</v>
      </c>
      <c r="C133" s="17" t="s">
        <v>61</v>
      </c>
      <c r="D133" s="17" t="s">
        <v>756</v>
      </c>
      <c r="E133" s="17" t="s">
        <v>546</v>
      </c>
      <c r="F133" s="9">
        <f>VLOOKUP(B133,[1]Hoja4!$B$2:$E$492,4,0)</f>
        <v>50000</v>
      </c>
      <c r="G133" s="9">
        <v>1435</v>
      </c>
      <c r="H133" s="9">
        <v>1520</v>
      </c>
      <c r="I133" s="9">
        <v>1854</v>
      </c>
      <c r="J133" s="9">
        <v>19904.73</v>
      </c>
      <c r="K133" s="9">
        <f t="shared" si="2"/>
        <v>24713.73</v>
      </c>
      <c r="L133" s="9">
        <f t="shared" si="3"/>
        <v>25286.27</v>
      </c>
      <c r="M133" s="32" t="s">
        <v>198</v>
      </c>
    </row>
    <row r="134" spans="1:13" ht="19.5" customHeight="1" x14ac:dyDescent="0.25">
      <c r="A134" s="102">
        <v>126</v>
      </c>
      <c r="B134" s="2" t="s">
        <v>75</v>
      </c>
      <c r="C134" s="17" t="s">
        <v>61</v>
      </c>
      <c r="D134" s="17" t="s">
        <v>756</v>
      </c>
      <c r="E134" s="17" t="s">
        <v>546</v>
      </c>
      <c r="F134" s="9">
        <f>VLOOKUP(B134,[1]Hoja4!$B$2:$E$492,4,0)</f>
        <v>60000</v>
      </c>
      <c r="G134" s="9">
        <v>1722</v>
      </c>
      <c r="H134" s="9">
        <v>1824</v>
      </c>
      <c r="I134" s="9">
        <v>3102.72</v>
      </c>
      <c r="J134" s="9">
        <v>8595.9699999999993</v>
      </c>
      <c r="K134" s="9">
        <f t="shared" si="2"/>
        <v>15244.689999999999</v>
      </c>
      <c r="L134" s="9">
        <f t="shared" si="3"/>
        <v>44755.31</v>
      </c>
      <c r="M134" s="32" t="s">
        <v>198</v>
      </c>
    </row>
    <row r="135" spans="1:13" ht="19.5" customHeight="1" x14ac:dyDescent="0.25">
      <c r="A135" s="102">
        <v>127</v>
      </c>
      <c r="B135" s="2" t="s">
        <v>494</v>
      </c>
      <c r="C135" s="17" t="s">
        <v>61</v>
      </c>
      <c r="D135" s="17" t="s">
        <v>756</v>
      </c>
      <c r="E135" s="17" t="s">
        <v>546</v>
      </c>
      <c r="F135" s="9">
        <f>VLOOKUP(B135,[1]Hoja4!$B$2:$E$492,4,0)</f>
        <v>55000</v>
      </c>
      <c r="G135" s="9">
        <v>1578.5</v>
      </c>
      <c r="H135" s="9">
        <v>1672</v>
      </c>
      <c r="I135" s="9">
        <v>2559.6799999999998</v>
      </c>
      <c r="J135" s="9">
        <v>4525</v>
      </c>
      <c r="K135" s="9">
        <f t="shared" si="2"/>
        <v>10335.18</v>
      </c>
      <c r="L135" s="9">
        <f t="shared" si="3"/>
        <v>44664.82</v>
      </c>
      <c r="M135" s="32" t="s">
        <v>198</v>
      </c>
    </row>
    <row r="136" spans="1:13" ht="19.5" customHeight="1" x14ac:dyDescent="0.25">
      <c r="A136" s="102">
        <v>128</v>
      </c>
      <c r="B136" s="2" t="s">
        <v>62</v>
      </c>
      <c r="C136" s="17" t="s">
        <v>61</v>
      </c>
      <c r="D136" s="17" t="s">
        <v>756</v>
      </c>
      <c r="E136" s="17" t="s">
        <v>546</v>
      </c>
      <c r="F136" s="9">
        <f>VLOOKUP(B136,[1]Hoja4!$B$2:$E$492,4,0)</f>
        <v>55000</v>
      </c>
      <c r="G136" s="9">
        <v>1578.5</v>
      </c>
      <c r="H136" s="9">
        <v>1672</v>
      </c>
      <c r="I136" s="9">
        <v>2559.6799999999998</v>
      </c>
      <c r="J136" s="9">
        <v>16054.99</v>
      </c>
      <c r="K136" s="9">
        <f t="shared" si="2"/>
        <v>21865.17</v>
      </c>
      <c r="L136" s="9">
        <f t="shared" si="3"/>
        <v>33134.83</v>
      </c>
      <c r="M136" s="32" t="s">
        <v>198</v>
      </c>
    </row>
    <row r="137" spans="1:13" ht="19.5" customHeight="1" x14ac:dyDescent="0.25">
      <c r="A137" s="102">
        <v>129</v>
      </c>
      <c r="B137" s="2" t="s">
        <v>675</v>
      </c>
      <c r="C137" s="17" t="s">
        <v>61</v>
      </c>
      <c r="D137" s="17" t="s">
        <v>756</v>
      </c>
      <c r="E137" s="17" t="s">
        <v>546</v>
      </c>
      <c r="F137" s="9">
        <f>VLOOKUP(B137,[1]Hoja4!$B$2:$E$492,4,0)</f>
        <v>50000</v>
      </c>
      <c r="G137" s="9">
        <v>1435</v>
      </c>
      <c r="H137" s="9">
        <v>1520</v>
      </c>
      <c r="I137" s="9">
        <v>1854</v>
      </c>
      <c r="J137" s="9">
        <v>3224.2799999999997</v>
      </c>
      <c r="K137" s="9">
        <f t="shared" si="2"/>
        <v>8033.28</v>
      </c>
      <c r="L137" s="9">
        <f t="shared" si="3"/>
        <v>41966.720000000001</v>
      </c>
      <c r="M137" s="32" t="s">
        <v>198</v>
      </c>
    </row>
    <row r="138" spans="1:13" ht="19.5" customHeight="1" x14ac:dyDescent="0.25">
      <c r="A138" s="102">
        <v>130</v>
      </c>
      <c r="B138" s="2" t="s">
        <v>911</v>
      </c>
      <c r="C138" s="17" t="s">
        <v>61</v>
      </c>
      <c r="D138" s="17" t="s">
        <v>756</v>
      </c>
      <c r="E138" s="17" t="s">
        <v>546</v>
      </c>
      <c r="F138" s="9">
        <f>VLOOKUP(B138,[1]Hoja4!$B$2:$E$492,4,0)</f>
        <v>50000</v>
      </c>
      <c r="G138" s="9">
        <v>1435</v>
      </c>
      <c r="H138" s="9">
        <v>1520</v>
      </c>
      <c r="I138" s="9">
        <v>1854</v>
      </c>
      <c r="J138" s="9">
        <v>2125</v>
      </c>
      <c r="K138" s="9">
        <f t="shared" ref="K138:K201" si="4">+G138+H138+I138+J138</f>
        <v>6934</v>
      </c>
      <c r="L138" s="9">
        <f t="shared" ref="L138:L201" si="5">+F138-K138</f>
        <v>43066</v>
      </c>
      <c r="M138" s="32" t="s">
        <v>198</v>
      </c>
    </row>
    <row r="139" spans="1:13" ht="19.5" customHeight="1" x14ac:dyDescent="0.25">
      <c r="A139" s="102">
        <v>131</v>
      </c>
      <c r="B139" s="2" t="s">
        <v>925</v>
      </c>
      <c r="C139" s="17" t="s">
        <v>61</v>
      </c>
      <c r="D139" s="17" t="s">
        <v>753</v>
      </c>
      <c r="E139" s="17" t="s">
        <v>546</v>
      </c>
      <c r="F139" s="9">
        <f>VLOOKUP(B139,[1]Hoja4!$B$2:$E$492,4,0)</f>
        <v>50000</v>
      </c>
      <c r="G139" s="9">
        <v>1435</v>
      </c>
      <c r="H139" s="9">
        <v>1520</v>
      </c>
      <c r="I139" s="9">
        <v>1854</v>
      </c>
      <c r="J139" s="9">
        <v>7691.24</v>
      </c>
      <c r="K139" s="9">
        <f t="shared" si="4"/>
        <v>12500.24</v>
      </c>
      <c r="L139" s="9">
        <f t="shared" si="5"/>
        <v>37499.760000000002</v>
      </c>
      <c r="M139" s="32" t="s">
        <v>198</v>
      </c>
    </row>
    <row r="140" spans="1:13" ht="19.5" customHeight="1" x14ac:dyDescent="0.25">
      <c r="A140" s="102">
        <v>132</v>
      </c>
      <c r="B140" s="2" t="s">
        <v>573</v>
      </c>
      <c r="C140" s="17" t="s">
        <v>61</v>
      </c>
      <c r="D140" s="17" t="s">
        <v>1385</v>
      </c>
      <c r="E140" s="17" t="s">
        <v>546</v>
      </c>
      <c r="F140" s="9">
        <f>VLOOKUP(B140,[1]Hoja4!$B$2:$E$492,4,0)</f>
        <v>50000</v>
      </c>
      <c r="G140" s="9">
        <v>1435</v>
      </c>
      <c r="H140" s="9">
        <v>1520</v>
      </c>
      <c r="I140" s="9">
        <v>1455.63</v>
      </c>
      <c r="J140" s="9">
        <v>25</v>
      </c>
      <c r="K140" s="9">
        <f t="shared" si="4"/>
        <v>4435.63</v>
      </c>
      <c r="L140" s="9">
        <f t="shared" si="5"/>
        <v>45564.37</v>
      </c>
      <c r="M140" s="32" t="s">
        <v>198</v>
      </c>
    </row>
    <row r="141" spans="1:13" ht="19.5" customHeight="1" x14ac:dyDescent="0.25">
      <c r="A141" s="102">
        <v>133</v>
      </c>
      <c r="B141" s="2" t="s">
        <v>1353</v>
      </c>
      <c r="C141" s="17" t="s">
        <v>61</v>
      </c>
      <c r="D141" s="17" t="s">
        <v>756</v>
      </c>
      <c r="E141" s="17" t="s">
        <v>546</v>
      </c>
      <c r="F141" s="9">
        <f>VLOOKUP(B141,[1]Hoja4!$B$2:$E$492,4,0)</f>
        <v>50000</v>
      </c>
      <c r="G141" s="9">
        <v>1435</v>
      </c>
      <c r="H141" s="9">
        <v>1520</v>
      </c>
      <c r="I141" s="9">
        <v>1566.03</v>
      </c>
      <c r="J141" s="9">
        <v>4644.78</v>
      </c>
      <c r="K141" s="9">
        <f t="shared" si="4"/>
        <v>9165.81</v>
      </c>
      <c r="L141" s="9">
        <f t="shared" si="5"/>
        <v>40834.19</v>
      </c>
      <c r="M141" s="32" t="s">
        <v>198</v>
      </c>
    </row>
    <row r="142" spans="1:13" ht="19.5" customHeight="1" x14ac:dyDescent="0.25">
      <c r="A142" s="102">
        <v>134</v>
      </c>
      <c r="B142" s="2" t="s">
        <v>627</v>
      </c>
      <c r="C142" s="17" t="s">
        <v>1051</v>
      </c>
      <c r="D142" s="17" t="s">
        <v>766</v>
      </c>
      <c r="E142" s="17" t="s">
        <v>546</v>
      </c>
      <c r="F142" s="9">
        <f>VLOOKUP(B142,[1]Hoja4!$B$2:$E$492,4,0)</f>
        <v>50000</v>
      </c>
      <c r="G142" s="9">
        <v>1435</v>
      </c>
      <c r="H142" s="9">
        <v>1520</v>
      </c>
      <c r="I142" s="9">
        <v>1854</v>
      </c>
      <c r="J142" s="9">
        <v>5745.8</v>
      </c>
      <c r="K142" s="9">
        <f t="shared" si="4"/>
        <v>10554.8</v>
      </c>
      <c r="L142" s="9">
        <f t="shared" si="5"/>
        <v>39445.199999999997</v>
      </c>
      <c r="M142" s="32" t="s">
        <v>198</v>
      </c>
    </row>
    <row r="143" spans="1:13" ht="19.5" customHeight="1" x14ac:dyDescent="0.25">
      <c r="A143" s="102">
        <v>135</v>
      </c>
      <c r="B143" s="2" t="s">
        <v>862</v>
      </c>
      <c r="C143" s="17" t="s">
        <v>1051</v>
      </c>
      <c r="D143" s="17" t="s">
        <v>766</v>
      </c>
      <c r="E143" s="17" t="s">
        <v>546</v>
      </c>
      <c r="F143" s="9">
        <f>VLOOKUP(B143,[1]Hoja4!$B$2:$E$492,4,0)</f>
        <v>42000</v>
      </c>
      <c r="G143" s="9">
        <v>1205.4000000000001</v>
      </c>
      <c r="H143" s="9">
        <v>1276.8</v>
      </c>
      <c r="I143" s="9">
        <v>436.95</v>
      </c>
      <c r="J143" s="9">
        <v>7745.58</v>
      </c>
      <c r="K143" s="9">
        <f t="shared" si="4"/>
        <v>10664.73</v>
      </c>
      <c r="L143" s="9">
        <f t="shared" si="5"/>
        <v>31335.27</v>
      </c>
      <c r="M143" s="37" t="s">
        <v>198</v>
      </c>
    </row>
    <row r="144" spans="1:13" ht="19.5" customHeight="1" x14ac:dyDescent="0.25">
      <c r="A144" s="102">
        <v>136</v>
      </c>
      <c r="B144" s="2" t="s">
        <v>629</v>
      </c>
      <c r="C144" s="17" t="s">
        <v>1051</v>
      </c>
      <c r="D144" s="17" t="s">
        <v>766</v>
      </c>
      <c r="E144" s="17" t="s">
        <v>546</v>
      </c>
      <c r="F144" s="9">
        <f>VLOOKUP(B144,[1]Hoja4!$B$2:$E$492,4,0)</f>
        <v>50000</v>
      </c>
      <c r="G144" s="9">
        <v>1435</v>
      </c>
      <c r="H144" s="9">
        <v>1520</v>
      </c>
      <c r="I144" s="9">
        <v>1854</v>
      </c>
      <c r="J144" s="9">
        <v>13929.1</v>
      </c>
      <c r="K144" s="9">
        <f t="shared" si="4"/>
        <v>18738.099999999999</v>
      </c>
      <c r="L144" s="9">
        <f t="shared" si="5"/>
        <v>31261.9</v>
      </c>
      <c r="M144" s="32" t="s">
        <v>198</v>
      </c>
    </row>
    <row r="145" spans="1:13" ht="19.5" customHeight="1" x14ac:dyDescent="0.25">
      <c r="A145" s="102">
        <v>137</v>
      </c>
      <c r="B145" s="2" t="s">
        <v>631</v>
      </c>
      <c r="C145" s="17" t="s">
        <v>1051</v>
      </c>
      <c r="D145" s="17" t="s">
        <v>766</v>
      </c>
      <c r="E145" s="17" t="s">
        <v>546</v>
      </c>
      <c r="F145" s="9">
        <f>VLOOKUP(B145,[1]Hoja4!$B$2:$E$492,4,0)</f>
        <v>50000</v>
      </c>
      <c r="G145" s="9">
        <v>1435</v>
      </c>
      <c r="H145" s="9">
        <v>1520</v>
      </c>
      <c r="I145" s="9">
        <v>1854</v>
      </c>
      <c r="J145" s="9">
        <v>10162.700000000001</v>
      </c>
      <c r="K145" s="9">
        <f t="shared" si="4"/>
        <v>14971.7</v>
      </c>
      <c r="L145" s="9">
        <f t="shared" si="5"/>
        <v>35028.300000000003</v>
      </c>
      <c r="M145" s="32" t="s">
        <v>198</v>
      </c>
    </row>
    <row r="146" spans="1:13" ht="19.5" customHeight="1" x14ac:dyDescent="0.25">
      <c r="A146" s="102">
        <v>138</v>
      </c>
      <c r="B146" s="2" t="s">
        <v>990</v>
      </c>
      <c r="C146" s="17" t="s">
        <v>1051</v>
      </c>
      <c r="D146" s="17" t="s">
        <v>766</v>
      </c>
      <c r="E146" s="17" t="s">
        <v>546</v>
      </c>
      <c r="F146" s="9">
        <f>VLOOKUP(B146,[1]Hoja4!$B$2:$E$492,4,0)</f>
        <v>50000</v>
      </c>
      <c r="G146" s="9">
        <v>1435</v>
      </c>
      <c r="H146" s="9">
        <v>1520</v>
      </c>
      <c r="I146" s="9">
        <v>0</v>
      </c>
      <c r="J146" s="9">
        <v>10049.870000000001</v>
      </c>
      <c r="K146" s="9">
        <f t="shared" si="4"/>
        <v>13004.87</v>
      </c>
      <c r="L146" s="9">
        <f t="shared" si="5"/>
        <v>36995.129999999997</v>
      </c>
      <c r="M146" s="32" t="s">
        <v>198</v>
      </c>
    </row>
    <row r="147" spans="1:13" ht="19.5" customHeight="1" x14ac:dyDescent="0.25">
      <c r="A147" s="102">
        <v>139</v>
      </c>
      <c r="B147" s="2" t="s">
        <v>638</v>
      </c>
      <c r="C147" s="17" t="s">
        <v>1051</v>
      </c>
      <c r="D147" s="17" t="s">
        <v>766</v>
      </c>
      <c r="E147" s="17" t="s">
        <v>546</v>
      </c>
      <c r="F147" s="9">
        <f>VLOOKUP(B147,[1]Hoja4!$B$2:$E$492,4,0)</f>
        <v>50000</v>
      </c>
      <c r="G147" s="9">
        <v>1435</v>
      </c>
      <c r="H147" s="9">
        <v>1520</v>
      </c>
      <c r="I147" s="9">
        <v>1854</v>
      </c>
      <c r="J147" s="9">
        <v>16513.620000000003</v>
      </c>
      <c r="K147" s="9">
        <f t="shared" si="4"/>
        <v>21322.620000000003</v>
      </c>
      <c r="L147" s="9">
        <f t="shared" si="5"/>
        <v>28677.379999999997</v>
      </c>
      <c r="M147" s="32" t="s">
        <v>198</v>
      </c>
    </row>
    <row r="148" spans="1:13" ht="19.5" customHeight="1" x14ac:dyDescent="0.25">
      <c r="A148" s="102">
        <v>140</v>
      </c>
      <c r="B148" s="2" t="s">
        <v>639</v>
      </c>
      <c r="C148" s="17" t="s">
        <v>1051</v>
      </c>
      <c r="D148" s="17" t="s">
        <v>766</v>
      </c>
      <c r="E148" s="17" t="s">
        <v>546</v>
      </c>
      <c r="F148" s="9">
        <f>VLOOKUP(B148,[1]Hoja4!$B$2:$E$492,4,0)</f>
        <v>50000</v>
      </c>
      <c r="G148" s="9">
        <v>1435</v>
      </c>
      <c r="H148" s="9">
        <v>1520</v>
      </c>
      <c r="I148" s="9">
        <v>1854</v>
      </c>
      <c r="J148" s="9">
        <v>10398.1</v>
      </c>
      <c r="K148" s="9">
        <f t="shared" si="4"/>
        <v>15207.1</v>
      </c>
      <c r="L148" s="9">
        <f t="shared" si="5"/>
        <v>34792.9</v>
      </c>
      <c r="M148" s="32" t="s">
        <v>198</v>
      </c>
    </row>
    <row r="149" spans="1:13" ht="19.5" customHeight="1" x14ac:dyDescent="0.25">
      <c r="A149" s="102">
        <v>141</v>
      </c>
      <c r="B149" s="2" t="s">
        <v>357</v>
      </c>
      <c r="C149" s="17" t="s">
        <v>743</v>
      </c>
      <c r="D149" s="17" t="s">
        <v>756</v>
      </c>
      <c r="E149" s="17" t="s">
        <v>546</v>
      </c>
      <c r="F149" s="9">
        <f>VLOOKUP(B149,[1]Hoja4!$B$2:$E$492,4,0)</f>
        <v>50000</v>
      </c>
      <c r="G149" s="9">
        <v>1435</v>
      </c>
      <c r="H149" s="9">
        <v>1520</v>
      </c>
      <c r="I149" s="9">
        <v>1854</v>
      </c>
      <c r="J149" s="9">
        <v>12362.82</v>
      </c>
      <c r="K149" s="9">
        <f t="shared" si="4"/>
        <v>17171.82</v>
      </c>
      <c r="L149" s="9">
        <f t="shared" si="5"/>
        <v>32828.18</v>
      </c>
      <c r="M149" s="32" t="s">
        <v>198</v>
      </c>
    </row>
    <row r="150" spans="1:13" ht="19.5" customHeight="1" x14ac:dyDescent="0.25">
      <c r="A150" s="102">
        <v>142</v>
      </c>
      <c r="B150" s="2" t="s">
        <v>542</v>
      </c>
      <c r="C150" s="17" t="s">
        <v>743</v>
      </c>
      <c r="D150" s="17" t="s">
        <v>756</v>
      </c>
      <c r="E150" s="17" t="s">
        <v>546</v>
      </c>
      <c r="F150" s="9">
        <f>VLOOKUP(B150,[1]Hoja4!$B$2:$E$492,4,0)</f>
        <v>40000</v>
      </c>
      <c r="G150" s="9">
        <v>1148</v>
      </c>
      <c r="H150" s="9">
        <v>1216</v>
      </c>
      <c r="I150" s="9">
        <v>442.65</v>
      </c>
      <c r="J150" s="9">
        <v>12798.73</v>
      </c>
      <c r="K150" s="9">
        <f t="shared" si="4"/>
        <v>15605.38</v>
      </c>
      <c r="L150" s="9">
        <f t="shared" si="5"/>
        <v>24394.620000000003</v>
      </c>
      <c r="M150" s="32" t="s">
        <v>198</v>
      </c>
    </row>
    <row r="151" spans="1:13" ht="19.5" customHeight="1" x14ac:dyDescent="0.25">
      <c r="A151" s="102">
        <v>143</v>
      </c>
      <c r="B151" s="2" t="s">
        <v>952</v>
      </c>
      <c r="C151" s="17" t="s">
        <v>743</v>
      </c>
      <c r="D151" s="17" t="s">
        <v>756</v>
      </c>
      <c r="E151" s="17" t="s">
        <v>546</v>
      </c>
      <c r="F151" s="9">
        <f>VLOOKUP(B151,[1]Hoja4!$B$2:$E$492,4,0)</f>
        <v>50000</v>
      </c>
      <c r="G151" s="9">
        <v>1435</v>
      </c>
      <c r="H151" s="9">
        <v>1520</v>
      </c>
      <c r="I151" s="9">
        <v>1854</v>
      </c>
      <c r="J151" s="9">
        <v>4275.8899999999994</v>
      </c>
      <c r="K151" s="9">
        <f t="shared" si="4"/>
        <v>9084.89</v>
      </c>
      <c r="L151" s="9">
        <f t="shared" si="5"/>
        <v>40915.11</v>
      </c>
      <c r="M151" s="32" t="s">
        <v>198</v>
      </c>
    </row>
    <row r="152" spans="1:13" ht="19.5" customHeight="1" x14ac:dyDescent="0.25">
      <c r="A152" s="102">
        <v>144</v>
      </c>
      <c r="B152" s="2" t="s">
        <v>936</v>
      </c>
      <c r="C152" s="17" t="s">
        <v>743</v>
      </c>
      <c r="D152" s="17" t="s">
        <v>756</v>
      </c>
      <c r="E152" s="17" t="s">
        <v>546</v>
      </c>
      <c r="F152" s="9">
        <f>VLOOKUP(B152,[1]Hoja4!$B$2:$E$492,4,0)</f>
        <v>50000</v>
      </c>
      <c r="G152" s="9">
        <v>1435</v>
      </c>
      <c r="H152" s="9">
        <v>1520</v>
      </c>
      <c r="I152" s="9">
        <v>1854</v>
      </c>
      <c r="J152" s="9">
        <v>2525</v>
      </c>
      <c r="K152" s="9">
        <f t="shared" si="4"/>
        <v>7334</v>
      </c>
      <c r="L152" s="9">
        <f t="shared" si="5"/>
        <v>42666</v>
      </c>
      <c r="M152" s="32" t="s">
        <v>198</v>
      </c>
    </row>
    <row r="153" spans="1:13" ht="19.5" customHeight="1" x14ac:dyDescent="0.25">
      <c r="A153" s="102">
        <v>145</v>
      </c>
      <c r="B153" t="s">
        <v>507</v>
      </c>
      <c r="C153" s="17" t="s">
        <v>743</v>
      </c>
      <c r="D153" s="17" t="s">
        <v>756</v>
      </c>
      <c r="E153" s="17" t="s">
        <v>546</v>
      </c>
      <c r="F153" s="9">
        <f>VLOOKUP(B153,[1]Hoja4!$B$2:$E$492,4,0)</f>
        <v>45000</v>
      </c>
      <c r="G153" s="9">
        <v>1291.5</v>
      </c>
      <c r="H153" s="9">
        <v>1368</v>
      </c>
      <c r="I153" s="9">
        <v>1148.33</v>
      </c>
      <c r="J153" s="9">
        <v>7559.43</v>
      </c>
      <c r="K153" s="9">
        <f t="shared" si="4"/>
        <v>11367.26</v>
      </c>
      <c r="L153" s="9">
        <f t="shared" si="5"/>
        <v>33632.74</v>
      </c>
      <c r="M153" s="32" t="s">
        <v>198</v>
      </c>
    </row>
    <row r="154" spans="1:13" ht="19.5" customHeight="1" x14ac:dyDescent="0.25">
      <c r="A154" s="102">
        <v>146</v>
      </c>
      <c r="B154" s="2" t="s">
        <v>456</v>
      </c>
      <c r="C154" s="17" t="s">
        <v>1052</v>
      </c>
      <c r="D154" s="17" t="s">
        <v>1385</v>
      </c>
      <c r="E154" s="17" t="s">
        <v>546</v>
      </c>
      <c r="F154" s="9">
        <f>VLOOKUP(B154,[1]Hoja4!$B$2:$E$492,4,0)</f>
        <v>50000</v>
      </c>
      <c r="G154" s="9">
        <v>1435</v>
      </c>
      <c r="H154" s="9">
        <v>1520</v>
      </c>
      <c r="I154" s="9">
        <v>1854</v>
      </c>
      <c r="J154" s="9">
        <v>25</v>
      </c>
      <c r="K154" s="9">
        <f t="shared" si="4"/>
        <v>4834</v>
      </c>
      <c r="L154" s="9">
        <f t="shared" si="5"/>
        <v>45166</v>
      </c>
      <c r="M154" s="32" t="s">
        <v>198</v>
      </c>
    </row>
    <row r="155" spans="1:13" ht="19.5" customHeight="1" x14ac:dyDescent="0.25">
      <c r="A155" s="102">
        <v>147</v>
      </c>
      <c r="B155" s="2" t="s">
        <v>716</v>
      </c>
      <c r="C155" s="17" t="s">
        <v>717</v>
      </c>
      <c r="D155" s="17" t="s">
        <v>1385</v>
      </c>
      <c r="E155" s="17" t="s">
        <v>546</v>
      </c>
      <c r="F155" s="9">
        <f>VLOOKUP(B155,[1]Hoja4!$B$2:$E$492,4,0)</f>
        <v>55000</v>
      </c>
      <c r="G155" s="9">
        <v>1578.5</v>
      </c>
      <c r="H155" s="9">
        <v>1672</v>
      </c>
      <c r="I155" s="9">
        <v>2559.6799999999998</v>
      </c>
      <c r="J155" s="9">
        <v>25</v>
      </c>
      <c r="K155" s="9">
        <f t="shared" si="4"/>
        <v>5835.18</v>
      </c>
      <c r="L155" s="9">
        <f t="shared" si="5"/>
        <v>49164.82</v>
      </c>
      <c r="M155" s="32" t="s">
        <v>198</v>
      </c>
    </row>
    <row r="156" spans="1:13" ht="19.5" customHeight="1" x14ac:dyDescent="0.25">
      <c r="A156" s="102">
        <v>148</v>
      </c>
      <c r="B156" s="2" t="s">
        <v>841</v>
      </c>
      <c r="C156" s="17" t="s">
        <v>695</v>
      </c>
      <c r="D156" s="17" t="s">
        <v>1411</v>
      </c>
      <c r="E156" s="17" t="s">
        <v>379</v>
      </c>
      <c r="F156" s="9">
        <f>VLOOKUP(B156,[1]Hoja4!$B$2:$E$492,4,0)</f>
        <v>120000</v>
      </c>
      <c r="G156" s="9">
        <v>3444</v>
      </c>
      <c r="H156" s="9">
        <v>3648</v>
      </c>
      <c r="I156" s="9">
        <v>16329.92</v>
      </c>
      <c r="J156" s="9">
        <v>15000.810000000001</v>
      </c>
      <c r="K156" s="9">
        <f t="shared" si="4"/>
        <v>38422.729999999996</v>
      </c>
      <c r="L156" s="9">
        <f t="shared" si="5"/>
        <v>81577.27</v>
      </c>
      <c r="M156" s="32" t="s">
        <v>199</v>
      </c>
    </row>
    <row r="157" spans="1:13" ht="19.5" customHeight="1" x14ac:dyDescent="0.25">
      <c r="A157" s="102">
        <v>149</v>
      </c>
      <c r="B157" s="2" t="s">
        <v>842</v>
      </c>
      <c r="C157" s="17" t="s">
        <v>695</v>
      </c>
      <c r="D157" s="17" t="s">
        <v>1362</v>
      </c>
      <c r="E157" s="17" t="s">
        <v>641</v>
      </c>
      <c r="F157" s="9">
        <f>VLOOKUP(B157,[1]Hoja4!$B$2:$E$492,4,0)</f>
        <v>150000</v>
      </c>
      <c r="G157" s="9">
        <v>4305</v>
      </c>
      <c r="H157" s="9">
        <v>4560</v>
      </c>
      <c r="I157" s="9">
        <v>23866.62</v>
      </c>
      <c r="J157" s="9">
        <v>25</v>
      </c>
      <c r="K157" s="9">
        <f t="shared" si="4"/>
        <v>32756.62</v>
      </c>
      <c r="L157" s="9">
        <f t="shared" si="5"/>
        <v>117243.38</v>
      </c>
      <c r="M157" s="32" t="s">
        <v>199</v>
      </c>
    </row>
    <row r="158" spans="1:13" ht="19.5" customHeight="1" x14ac:dyDescent="0.25">
      <c r="A158" s="102">
        <v>150</v>
      </c>
      <c r="B158" s="2" t="s">
        <v>46</v>
      </c>
      <c r="C158" s="17" t="s">
        <v>695</v>
      </c>
      <c r="D158" s="17" t="s">
        <v>1411</v>
      </c>
      <c r="E158" s="17" t="s">
        <v>379</v>
      </c>
      <c r="F158" s="9">
        <f>VLOOKUP(B158,[1]Hoja4!$B$2:$E$492,4,0)</f>
        <v>160000</v>
      </c>
      <c r="G158" s="9">
        <v>4592</v>
      </c>
      <c r="H158" s="9">
        <v>4864</v>
      </c>
      <c r="I158" s="9">
        <v>26218.87</v>
      </c>
      <c r="J158" s="9">
        <v>8025</v>
      </c>
      <c r="K158" s="9">
        <f t="shared" si="4"/>
        <v>43699.869999999995</v>
      </c>
      <c r="L158" s="9">
        <f t="shared" si="5"/>
        <v>116300.13</v>
      </c>
      <c r="M158" s="32" t="s">
        <v>199</v>
      </c>
    </row>
    <row r="159" spans="1:13" ht="19.5" customHeight="1" x14ac:dyDescent="0.25">
      <c r="A159" s="102">
        <v>151</v>
      </c>
      <c r="B159" s="2" t="s">
        <v>906</v>
      </c>
      <c r="C159" s="17" t="s">
        <v>1062</v>
      </c>
      <c r="D159" s="17" t="s">
        <v>734</v>
      </c>
      <c r="E159" s="17" t="s">
        <v>546</v>
      </c>
      <c r="F159" s="9">
        <f>VLOOKUP(B159,[1]Hoja4!$B$2:$E$492,4,0)</f>
        <v>70000</v>
      </c>
      <c r="G159" s="9">
        <v>2009</v>
      </c>
      <c r="H159" s="9">
        <v>2128</v>
      </c>
      <c r="I159" s="9">
        <v>5368.48</v>
      </c>
      <c r="J159" s="9">
        <v>7184.45</v>
      </c>
      <c r="K159" s="9">
        <f t="shared" si="4"/>
        <v>16689.93</v>
      </c>
      <c r="L159" s="9">
        <f t="shared" si="5"/>
        <v>53310.07</v>
      </c>
      <c r="M159" s="11" t="s">
        <v>199</v>
      </c>
    </row>
    <row r="160" spans="1:13" ht="19.5" customHeight="1" x14ac:dyDescent="0.25">
      <c r="A160" s="102">
        <v>152</v>
      </c>
      <c r="B160" s="2" t="s">
        <v>1169</v>
      </c>
      <c r="C160" s="17" t="s">
        <v>1062</v>
      </c>
      <c r="D160" s="17" t="s">
        <v>719</v>
      </c>
      <c r="E160" s="17" t="s">
        <v>641</v>
      </c>
      <c r="F160" s="9">
        <f>VLOOKUP(B160,[1]Hoja4!$B$2:$E$492,4,0)</f>
        <v>80000</v>
      </c>
      <c r="G160" s="9">
        <v>2296</v>
      </c>
      <c r="H160" s="9">
        <v>2432</v>
      </c>
      <c r="I160" s="9">
        <v>6482.36</v>
      </c>
      <c r="J160" s="9">
        <v>11864.56</v>
      </c>
      <c r="K160" s="9">
        <f t="shared" si="4"/>
        <v>23074.92</v>
      </c>
      <c r="L160" s="9">
        <f t="shared" si="5"/>
        <v>56925.08</v>
      </c>
      <c r="M160" s="11" t="s">
        <v>199</v>
      </c>
    </row>
    <row r="161" spans="1:13" ht="19.5" customHeight="1" x14ac:dyDescent="0.25">
      <c r="A161" s="102">
        <v>153</v>
      </c>
      <c r="B161" s="2" t="s">
        <v>386</v>
      </c>
      <c r="C161" s="17" t="s">
        <v>1053</v>
      </c>
      <c r="D161" s="17" t="s">
        <v>657</v>
      </c>
      <c r="E161" s="17" t="s">
        <v>546</v>
      </c>
      <c r="F161" s="9">
        <f>VLOOKUP(B161,[1]Hoja4!$B$2:$E$492,4,0)</f>
        <v>30000</v>
      </c>
      <c r="G161" s="9">
        <v>861</v>
      </c>
      <c r="H161" s="9">
        <v>912</v>
      </c>
      <c r="I161" s="9">
        <v>0</v>
      </c>
      <c r="J161" s="9">
        <v>3025</v>
      </c>
      <c r="K161" s="9">
        <f t="shared" si="4"/>
        <v>4798</v>
      </c>
      <c r="L161" s="9">
        <f t="shared" si="5"/>
        <v>25202</v>
      </c>
      <c r="M161" s="32" t="s">
        <v>198</v>
      </c>
    </row>
    <row r="162" spans="1:13" ht="19.5" customHeight="1" x14ac:dyDescent="0.25">
      <c r="A162" s="102">
        <v>154</v>
      </c>
      <c r="B162" s="2" t="s">
        <v>388</v>
      </c>
      <c r="C162" s="17" t="s">
        <v>1053</v>
      </c>
      <c r="D162" s="17" t="s">
        <v>657</v>
      </c>
      <c r="E162" s="17" t="s">
        <v>546</v>
      </c>
      <c r="F162" s="9">
        <f>VLOOKUP(B162,[1]Hoja4!$B$2:$E$492,4,0)</f>
        <v>30000</v>
      </c>
      <c r="G162" s="9">
        <v>861</v>
      </c>
      <c r="H162" s="9">
        <v>912</v>
      </c>
      <c r="I162" s="9">
        <v>0</v>
      </c>
      <c r="J162" s="9">
        <v>4653.55</v>
      </c>
      <c r="K162" s="9">
        <f t="shared" si="4"/>
        <v>6426.55</v>
      </c>
      <c r="L162" s="9">
        <f t="shared" si="5"/>
        <v>23573.45</v>
      </c>
      <c r="M162" s="32" t="s">
        <v>198</v>
      </c>
    </row>
    <row r="163" spans="1:13" ht="19.5" customHeight="1" x14ac:dyDescent="0.25">
      <c r="A163" s="102">
        <v>155</v>
      </c>
      <c r="B163" s="2" t="s">
        <v>297</v>
      </c>
      <c r="C163" s="17" t="s">
        <v>1054</v>
      </c>
      <c r="D163" s="17" t="s">
        <v>733</v>
      </c>
      <c r="E163" s="17" t="s">
        <v>546</v>
      </c>
      <c r="F163" s="9">
        <f>VLOOKUP(B163,[1]Hoja4!$B$2:$E$492,4,0)</f>
        <v>42000</v>
      </c>
      <c r="G163" s="9">
        <v>1205.4000000000001</v>
      </c>
      <c r="H163" s="9">
        <v>1276.8</v>
      </c>
      <c r="I163" s="9">
        <v>724.92</v>
      </c>
      <c r="J163" s="9">
        <v>13857.6</v>
      </c>
      <c r="K163" s="9">
        <f t="shared" si="4"/>
        <v>17064.72</v>
      </c>
      <c r="L163" s="9">
        <f t="shared" si="5"/>
        <v>24935.279999999999</v>
      </c>
      <c r="M163" s="32" t="s">
        <v>199</v>
      </c>
    </row>
    <row r="164" spans="1:13" ht="19.5" customHeight="1" x14ac:dyDescent="0.25">
      <c r="A164" s="102">
        <v>156</v>
      </c>
      <c r="B164" s="2" t="s">
        <v>99</v>
      </c>
      <c r="C164" s="17" t="s">
        <v>1054</v>
      </c>
      <c r="D164" s="17" t="s">
        <v>747</v>
      </c>
      <c r="E164" s="17" t="s">
        <v>546</v>
      </c>
      <c r="F164" s="9">
        <f>VLOOKUP(B164,[1]Hoja4!$B$2:$E$492,4,0)</f>
        <v>42000</v>
      </c>
      <c r="G164" s="9">
        <v>1205.4000000000001</v>
      </c>
      <c r="H164" s="9">
        <v>1276.8</v>
      </c>
      <c r="I164" s="9">
        <v>724.92</v>
      </c>
      <c r="J164" s="9">
        <v>15285.75</v>
      </c>
      <c r="K164" s="9">
        <f t="shared" si="4"/>
        <v>18492.87</v>
      </c>
      <c r="L164" s="9">
        <f t="shared" si="5"/>
        <v>23507.13</v>
      </c>
      <c r="M164" s="32" t="s">
        <v>198</v>
      </c>
    </row>
    <row r="165" spans="1:13" ht="19.5" customHeight="1" x14ac:dyDescent="0.25">
      <c r="A165" s="102">
        <v>157</v>
      </c>
      <c r="B165" s="2" t="s">
        <v>92</v>
      </c>
      <c r="C165" s="17" t="s">
        <v>1054</v>
      </c>
      <c r="D165" s="17" t="s">
        <v>759</v>
      </c>
      <c r="E165" s="17" t="s">
        <v>546</v>
      </c>
      <c r="F165" s="9">
        <f>VLOOKUP(B165,[1]Hoja4!$B$2:$E$492,4,0)</f>
        <v>42000</v>
      </c>
      <c r="G165" s="9">
        <v>1205.4000000000001</v>
      </c>
      <c r="H165" s="9">
        <v>1276.8</v>
      </c>
      <c r="I165" s="9">
        <v>724.92</v>
      </c>
      <c r="J165" s="9">
        <v>1385</v>
      </c>
      <c r="K165" s="9">
        <f t="shared" si="4"/>
        <v>4592.12</v>
      </c>
      <c r="L165" s="9">
        <f t="shared" si="5"/>
        <v>37407.879999999997</v>
      </c>
      <c r="M165" s="32" t="s">
        <v>199</v>
      </c>
    </row>
    <row r="166" spans="1:13" ht="19.5" customHeight="1" x14ac:dyDescent="0.25">
      <c r="A166" s="102">
        <v>158</v>
      </c>
      <c r="B166" s="2" t="s">
        <v>310</v>
      </c>
      <c r="C166" s="17" t="s">
        <v>1054</v>
      </c>
      <c r="D166" s="17" t="s">
        <v>733</v>
      </c>
      <c r="E166" s="17" t="s">
        <v>546</v>
      </c>
      <c r="F166" s="9">
        <f>VLOOKUP(B166,[1]Hoja4!$B$2:$E$492,4,0)</f>
        <v>42000</v>
      </c>
      <c r="G166" s="9">
        <v>1205.4000000000001</v>
      </c>
      <c r="H166" s="9">
        <v>1276.8</v>
      </c>
      <c r="I166" s="9">
        <v>724.92</v>
      </c>
      <c r="J166" s="9">
        <v>14573.13</v>
      </c>
      <c r="K166" s="9">
        <f t="shared" si="4"/>
        <v>17780.25</v>
      </c>
      <c r="L166" s="9">
        <f t="shared" si="5"/>
        <v>24219.75</v>
      </c>
      <c r="M166" s="32" t="s">
        <v>199</v>
      </c>
    </row>
    <row r="167" spans="1:13" ht="19.5" customHeight="1" x14ac:dyDescent="0.25">
      <c r="A167" s="102">
        <v>159</v>
      </c>
      <c r="B167" s="2" t="s">
        <v>389</v>
      </c>
      <c r="C167" s="17" t="s">
        <v>1054</v>
      </c>
      <c r="D167" s="17" t="s">
        <v>657</v>
      </c>
      <c r="E167" s="17" t="s">
        <v>546</v>
      </c>
      <c r="F167" s="9">
        <f>VLOOKUP(B167,[1]Hoja4!$B$2:$E$492,4,0)</f>
        <v>35000</v>
      </c>
      <c r="G167" s="9">
        <v>1004.5</v>
      </c>
      <c r="H167" s="9">
        <v>1064</v>
      </c>
      <c r="I167" s="9">
        <v>0</v>
      </c>
      <c r="J167" s="9">
        <v>1525</v>
      </c>
      <c r="K167" s="9">
        <f t="shared" si="4"/>
        <v>3593.5</v>
      </c>
      <c r="L167" s="9">
        <f t="shared" si="5"/>
        <v>31406.5</v>
      </c>
      <c r="M167" s="32" t="s">
        <v>198</v>
      </c>
    </row>
    <row r="168" spans="1:13" ht="19.5" customHeight="1" x14ac:dyDescent="0.25">
      <c r="A168" s="102">
        <v>160</v>
      </c>
      <c r="B168" s="2" t="s">
        <v>995</v>
      </c>
      <c r="C168" s="17" t="s">
        <v>1054</v>
      </c>
      <c r="D168" s="17" t="s">
        <v>128</v>
      </c>
      <c r="E168" s="17" t="s">
        <v>546</v>
      </c>
      <c r="F168" s="9">
        <f>VLOOKUP(B168,[1]Hoja4!$B$2:$E$492,4,0)</f>
        <v>42000</v>
      </c>
      <c r="G168" s="9">
        <v>1205.4000000000001</v>
      </c>
      <c r="H168" s="9">
        <v>1276.8</v>
      </c>
      <c r="I168" s="9">
        <v>0</v>
      </c>
      <c r="J168" s="9">
        <v>25</v>
      </c>
      <c r="K168" s="9">
        <f t="shared" si="4"/>
        <v>2507.1999999999998</v>
      </c>
      <c r="L168" s="9">
        <f t="shared" si="5"/>
        <v>39492.800000000003</v>
      </c>
      <c r="M168" s="32" t="s">
        <v>198</v>
      </c>
    </row>
    <row r="169" spans="1:13" ht="19.5" customHeight="1" x14ac:dyDescent="0.25">
      <c r="A169" s="102">
        <v>161</v>
      </c>
      <c r="B169" s="2" t="s">
        <v>383</v>
      </c>
      <c r="C169" s="17" t="s">
        <v>1054</v>
      </c>
      <c r="D169" s="17" t="s">
        <v>657</v>
      </c>
      <c r="E169" s="17" t="s">
        <v>546</v>
      </c>
      <c r="F169" s="9">
        <f>VLOOKUP(B169,[1]Hoja4!$B$2:$E$492,4,0)</f>
        <v>35000</v>
      </c>
      <c r="G169" s="9">
        <v>1004.5</v>
      </c>
      <c r="H169" s="9">
        <v>1064</v>
      </c>
      <c r="I169" s="9">
        <v>0</v>
      </c>
      <c r="J169" s="9">
        <v>11423.09</v>
      </c>
      <c r="K169" s="9">
        <f t="shared" si="4"/>
        <v>13491.59</v>
      </c>
      <c r="L169" s="9">
        <f t="shared" si="5"/>
        <v>21508.41</v>
      </c>
      <c r="M169" s="32" t="s">
        <v>198</v>
      </c>
    </row>
    <row r="170" spans="1:13" ht="19.5" customHeight="1" x14ac:dyDescent="0.25">
      <c r="A170" s="102">
        <v>162</v>
      </c>
      <c r="B170" s="2" t="s">
        <v>385</v>
      </c>
      <c r="C170" s="17" t="s">
        <v>1054</v>
      </c>
      <c r="D170" s="17" t="s">
        <v>657</v>
      </c>
      <c r="E170" s="17" t="s">
        <v>546</v>
      </c>
      <c r="F170" s="9">
        <f>VLOOKUP(B170,[1]Hoja4!$B$2:$E$492,4,0)</f>
        <v>35000</v>
      </c>
      <c r="G170" s="9">
        <v>1004.5</v>
      </c>
      <c r="H170" s="9">
        <v>1064</v>
      </c>
      <c r="I170" s="9">
        <v>0</v>
      </c>
      <c r="J170" s="9">
        <v>6663.63</v>
      </c>
      <c r="K170" s="9">
        <f t="shared" si="4"/>
        <v>8732.130000000001</v>
      </c>
      <c r="L170" s="9">
        <f t="shared" si="5"/>
        <v>26267.87</v>
      </c>
      <c r="M170" s="32" t="s">
        <v>199</v>
      </c>
    </row>
    <row r="171" spans="1:13" s="124" customFormat="1" ht="19.5" customHeight="1" x14ac:dyDescent="0.25">
      <c r="A171" s="102">
        <v>163</v>
      </c>
      <c r="B171" s="124" t="s">
        <v>1395</v>
      </c>
      <c r="C171" s="17" t="s">
        <v>1054</v>
      </c>
      <c r="D171" s="17" t="s">
        <v>747</v>
      </c>
      <c r="E171" s="17" t="s">
        <v>546</v>
      </c>
      <c r="F171" s="9">
        <f>VLOOKUP(B171,[1]Hoja4!$B$2:$E$492,4,0)</f>
        <v>42000</v>
      </c>
      <c r="G171" s="9">
        <v>1205.4000000000001</v>
      </c>
      <c r="H171" s="9">
        <v>1276.8</v>
      </c>
      <c r="I171" s="9">
        <v>0</v>
      </c>
      <c r="J171" s="9">
        <v>125</v>
      </c>
      <c r="K171" s="9">
        <f t="shared" si="4"/>
        <v>2607.1999999999998</v>
      </c>
      <c r="L171" s="9">
        <f t="shared" si="5"/>
        <v>39392.800000000003</v>
      </c>
      <c r="M171" s="123" t="s">
        <v>199</v>
      </c>
    </row>
    <row r="172" spans="1:13" ht="19.5" customHeight="1" x14ac:dyDescent="0.25">
      <c r="A172" s="102">
        <v>164</v>
      </c>
      <c r="B172" s="2" t="s">
        <v>313</v>
      </c>
      <c r="C172" s="17" t="s">
        <v>1054</v>
      </c>
      <c r="D172" s="17" t="s">
        <v>729</v>
      </c>
      <c r="E172" s="17" t="s">
        <v>546</v>
      </c>
      <c r="F172" s="9">
        <f>VLOOKUP(B172,[1]Hoja4!$B$2:$E$492,4,0)</f>
        <v>35000</v>
      </c>
      <c r="G172" s="9">
        <v>1004.5</v>
      </c>
      <c r="H172" s="9">
        <v>1064</v>
      </c>
      <c r="I172" s="9">
        <v>0</v>
      </c>
      <c r="J172" s="9">
        <v>6144.84</v>
      </c>
      <c r="K172" s="9">
        <f t="shared" si="4"/>
        <v>8213.34</v>
      </c>
      <c r="L172" s="9">
        <f t="shared" si="5"/>
        <v>26786.66</v>
      </c>
      <c r="M172" s="32" t="s">
        <v>199</v>
      </c>
    </row>
    <row r="173" spans="1:13" ht="19.5" customHeight="1" x14ac:dyDescent="0.25">
      <c r="A173" s="102">
        <v>165</v>
      </c>
      <c r="B173" s="2" t="s">
        <v>771</v>
      </c>
      <c r="C173" s="17" t="s">
        <v>1054</v>
      </c>
      <c r="D173" s="17" t="s">
        <v>730</v>
      </c>
      <c r="E173" s="17" t="s">
        <v>546</v>
      </c>
      <c r="F173" s="9">
        <f>VLOOKUP(B173,[1]Hoja4!$B$2:$E$492,4,0)</f>
        <v>42000</v>
      </c>
      <c r="G173" s="9">
        <v>1205.4000000000001</v>
      </c>
      <c r="H173" s="9">
        <v>1276.8</v>
      </c>
      <c r="I173" s="9">
        <v>315.49</v>
      </c>
      <c r="J173" s="9">
        <v>2125</v>
      </c>
      <c r="K173" s="9">
        <f t="shared" si="4"/>
        <v>4922.6899999999996</v>
      </c>
      <c r="L173" s="9">
        <f t="shared" si="5"/>
        <v>37077.31</v>
      </c>
      <c r="M173" s="32" t="s">
        <v>199</v>
      </c>
    </row>
    <row r="174" spans="1:13" ht="19.5" customHeight="1" x14ac:dyDescent="0.25">
      <c r="A174" s="102">
        <v>166</v>
      </c>
      <c r="B174" s="2" t="s">
        <v>947</v>
      </c>
      <c r="C174" s="17" t="s">
        <v>1054</v>
      </c>
      <c r="D174" s="17" t="s">
        <v>4</v>
      </c>
      <c r="E174" s="17" t="s">
        <v>546</v>
      </c>
      <c r="F174" s="9">
        <f>VLOOKUP(B174,[1]Hoja4!$B$2:$E$492,4,0)</f>
        <v>50000</v>
      </c>
      <c r="G174" s="9">
        <v>1435</v>
      </c>
      <c r="H174" s="9">
        <v>1520</v>
      </c>
      <c r="I174" s="9">
        <v>0</v>
      </c>
      <c r="J174" s="9">
        <v>4923.92</v>
      </c>
      <c r="K174" s="9">
        <f t="shared" si="4"/>
        <v>7878.92</v>
      </c>
      <c r="L174" s="9">
        <f t="shared" si="5"/>
        <v>42121.08</v>
      </c>
      <c r="M174" s="32" t="s">
        <v>199</v>
      </c>
    </row>
    <row r="175" spans="1:13" ht="19.5" customHeight="1" x14ac:dyDescent="0.25">
      <c r="A175" s="102">
        <v>167</v>
      </c>
      <c r="B175" s="2" t="s">
        <v>319</v>
      </c>
      <c r="C175" s="17" t="s">
        <v>1054</v>
      </c>
      <c r="D175" s="17" t="s">
        <v>747</v>
      </c>
      <c r="E175" s="17" t="s">
        <v>546</v>
      </c>
      <c r="F175" s="9">
        <f>VLOOKUP(B175,[1]Hoja4!$B$2:$E$492,4,0)</f>
        <v>42000</v>
      </c>
      <c r="G175" s="9">
        <v>1205.4000000000001</v>
      </c>
      <c r="H175" s="9">
        <v>1276.8</v>
      </c>
      <c r="I175" s="9">
        <v>724.92</v>
      </c>
      <c r="J175" s="9">
        <v>7970.1100000000006</v>
      </c>
      <c r="K175" s="9">
        <f t="shared" si="4"/>
        <v>11177.23</v>
      </c>
      <c r="L175" s="9">
        <f t="shared" si="5"/>
        <v>30822.77</v>
      </c>
      <c r="M175" s="32" t="s">
        <v>198</v>
      </c>
    </row>
    <row r="176" spans="1:13" ht="19.5" customHeight="1" x14ac:dyDescent="0.25">
      <c r="A176" s="102">
        <v>168</v>
      </c>
      <c r="B176" s="2" t="s">
        <v>445</v>
      </c>
      <c r="C176" s="17" t="s">
        <v>1054</v>
      </c>
      <c r="D176" s="17" t="s">
        <v>731</v>
      </c>
      <c r="E176" s="17" t="s">
        <v>546</v>
      </c>
      <c r="F176" s="87">
        <v>42000</v>
      </c>
      <c r="G176" s="9">
        <v>1205.4000000000001</v>
      </c>
      <c r="H176" s="9">
        <v>1276.8</v>
      </c>
      <c r="I176" s="9">
        <v>724.92</v>
      </c>
      <c r="J176" s="9">
        <v>25</v>
      </c>
      <c r="K176" s="9">
        <f t="shared" si="4"/>
        <v>3232.12</v>
      </c>
      <c r="L176" s="9">
        <f t="shared" si="5"/>
        <v>38767.879999999997</v>
      </c>
      <c r="M176" s="32" t="s">
        <v>199</v>
      </c>
    </row>
    <row r="177" spans="1:13" ht="19.5" customHeight="1" x14ac:dyDescent="0.25">
      <c r="A177" s="102">
        <v>169</v>
      </c>
      <c r="B177" s="2" t="s">
        <v>487</v>
      </c>
      <c r="C177" s="17" t="s">
        <v>1054</v>
      </c>
      <c r="D177" s="17" t="s">
        <v>808</v>
      </c>
      <c r="E177" s="17" t="s">
        <v>546</v>
      </c>
      <c r="F177" s="9">
        <f>VLOOKUP(B177,[1]Hoja4!$B$2:$E$492,4,0)</f>
        <v>42000</v>
      </c>
      <c r="G177" s="9">
        <v>1205.4000000000001</v>
      </c>
      <c r="H177" s="9">
        <v>1276.8</v>
      </c>
      <c r="I177" s="9">
        <v>724.92</v>
      </c>
      <c r="J177" s="9">
        <v>11894.29</v>
      </c>
      <c r="K177" s="9">
        <f t="shared" si="4"/>
        <v>15101.41</v>
      </c>
      <c r="L177" s="9">
        <f t="shared" si="5"/>
        <v>26898.59</v>
      </c>
      <c r="M177" s="32" t="s">
        <v>198</v>
      </c>
    </row>
    <row r="178" spans="1:13" ht="19.5" customHeight="1" x14ac:dyDescent="0.25">
      <c r="A178" s="102">
        <v>170</v>
      </c>
      <c r="B178" s="2" t="s">
        <v>446</v>
      </c>
      <c r="C178" s="17" t="s">
        <v>1054</v>
      </c>
      <c r="D178" s="17" t="s">
        <v>737</v>
      </c>
      <c r="E178" s="17" t="s">
        <v>546</v>
      </c>
      <c r="F178" s="87">
        <v>42000</v>
      </c>
      <c r="G178" s="9">
        <v>1205.4000000000001</v>
      </c>
      <c r="H178" s="9">
        <v>1276.8</v>
      </c>
      <c r="I178" s="9">
        <v>724.92</v>
      </c>
      <c r="J178" s="9">
        <v>21144.82</v>
      </c>
      <c r="K178" s="9">
        <f t="shared" si="4"/>
        <v>24351.94</v>
      </c>
      <c r="L178" s="9">
        <f t="shared" si="5"/>
        <v>17648.060000000001</v>
      </c>
      <c r="M178" s="32" t="s">
        <v>199</v>
      </c>
    </row>
    <row r="179" spans="1:13" ht="19.5" customHeight="1" x14ac:dyDescent="0.25">
      <c r="A179" s="102">
        <v>171</v>
      </c>
      <c r="B179" s="2" t="s">
        <v>355</v>
      </c>
      <c r="C179" s="17" t="s">
        <v>1054</v>
      </c>
      <c r="D179" s="17" t="s">
        <v>754</v>
      </c>
      <c r="E179" s="17" t="s">
        <v>546</v>
      </c>
      <c r="F179" s="9">
        <f>VLOOKUP(B179,[1]Hoja4!$B$2:$E$492,4,0)</f>
        <v>42000</v>
      </c>
      <c r="G179" s="9">
        <v>1205.4000000000001</v>
      </c>
      <c r="H179" s="9">
        <v>1276.8</v>
      </c>
      <c r="I179" s="9">
        <v>724.92</v>
      </c>
      <c r="J179" s="9">
        <v>5405.8</v>
      </c>
      <c r="K179" s="9">
        <f t="shared" si="4"/>
        <v>8612.92</v>
      </c>
      <c r="L179" s="9">
        <f t="shared" si="5"/>
        <v>33387.08</v>
      </c>
      <c r="M179" s="32" t="s">
        <v>198</v>
      </c>
    </row>
    <row r="180" spans="1:13" ht="19.5" customHeight="1" x14ac:dyDescent="0.25">
      <c r="A180" s="102">
        <v>172</v>
      </c>
      <c r="B180" s="2" t="s">
        <v>43</v>
      </c>
      <c r="C180" s="17" t="s">
        <v>1054</v>
      </c>
      <c r="D180" s="17" t="s">
        <v>747</v>
      </c>
      <c r="E180" s="17" t="s">
        <v>546</v>
      </c>
      <c r="F180" s="9">
        <f>VLOOKUP(B180,[1]Hoja4!$B$2:$E$492,4,0)</f>
        <v>42000</v>
      </c>
      <c r="G180" s="9">
        <v>1205.4000000000001</v>
      </c>
      <c r="H180" s="9">
        <v>1276.8</v>
      </c>
      <c r="I180" s="9">
        <v>724.92</v>
      </c>
      <c r="J180" s="9">
        <v>6425</v>
      </c>
      <c r="K180" s="9">
        <f t="shared" si="4"/>
        <v>9632.119999999999</v>
      </c>
      <c r="L180" s="9">
        <f t="shared" si="5"/>
        <v>32367.88</v>
      </c>
      <c r="M180" s="32" t="s">
        <v>199</v>
      </c>
    </row>
    <row r="181" spans="1:13" ht="19.5" customHeight="1" x14ac:dyDescent="0.25">
      <c r="A181" s="102">
        <v>173</v>
      </c>
      <c r="B181" s="2" t="s">
        <v>340</v>
      </c>
      <c r="C181" s="17" t="s">
        <v>1054</v>
      </c>
      <c r="D181" s="17" t="s">
        <v>729</v>
      </c>
      <c r="E181" s="17" t="s">
        <v>546</v>
      </c>
      <c r="F181" s="9">
        <f>VLOOKUP(B181,[1]Hoja4!$B$2:$E$492,4,0)</f>
        <v>42000</v>
      </c>
      <c r="G181" s="9">
        <v>1205.4000000000001</v>
      </c>
      <c r="H181" s="9">
        <v>1276.8</v>
      </c>
      <c r="I181" s="9">
        <v>0</v>
      </c>
      <c r="J181" s="9">
        <v>25</v>
      </c>
      <c r="K181" s="9">
        <f t="shared" si="4"/>
        <v>2507.1999999999998</v>
      </c>
      <c r="L181" s="9">
        <f t="shared" si="5"/>
        <v>39492.800000000003</v>
      </c>
      <c r="M181" s="32" t="s">
        <v>198</v>
      </c>
    </row>
    <row r="182" spans="1:13" ht="19.5" customHeight="1" x14ac:dyDescent="0.25">
      <c r="A182" s="102">
        <v>174</v>
      </c>
      <c r="B182" s="2" t="s">
        <v>1396</v>
      </c>
      <c r="C182" s="17" t="s">
        <v>1054</v>
      </c>
      <c r="D182" s="17" t="s">
        <v>730</v>
      </c>
      <c r="E182" s="17" t="s">
        <v>546</v>
      </c>
      <c r="F182" s="9">
        <f>VLOOKUP(B182,[1]Hoja4!$B$2:$E$492,4,0)</f>
        <v>42000</v>
      </c>
      <c r="G182" s="9">
        <v>1205.4000000000001</v>
      </c>
      <c r="H182" s="9">
        <v>1276.8</v>
      </c>
      <c r="I182" s="9">
        <v>724.92</v>
      </c>
      <c r="J182" s="9">
        <v>12205</v>
      </c>
      <c r="K182" s="9">
        <f t="shared" si="4"/>
        <v>15412.119999999999</v>
      </c>
      <c r="L182" s="9">
        <f t="shared" si="5"/>
        <v>26587.88</v>
      </c>
      <c r="M182" s="32" t="s">
        <v>199</v>
      </c>
    </row>
    <row r="183" spans="1:13" ht="19.5" customHeight="1" x14ac:dyDescent="0.25">
      <c r="A183" s="102">
        <v>175</v>
      </c>
      <c r="B183" t="s">
        <v>38</v>
      </c>
      <c r="C183" s="17" t="s">
        <v>1054</v>
      </c>
      <c r="D183" s="17" t="s">
        <v>735</v>
      </c>
      <c r="E183" s="17" t="s">
        <v>546</v>
      </c>
      <c r="F183" s="87">
        <v>50000</v>
      </c>
      <c r="G183" s="9">
        <v>1435</v>
      </c>
      <c r="H183" s="9">
        <v>1520</v>
      </c>
      <c r="I183" s="9">
        <v>1854</v>
      </c>
      <c r="J183" s="9">
        <v>2375</v>
      </c>
      <c r="K183" s="9">
        <f t="shared" si="4"/>
        <v>7184</v>
      </c>
      <c r="L183" s="9">
        <f t="shared" si="5"/>
        <v>42816</v>
      </c>
      <c r="M183" s="32" t="s">
        <v>199</v>
      </c>
    </row>
    <row r="184" spans="1:13" ht="19.5" customHeight="1" x14ac:dyDescent="0.25">
      <c r="A184" s="102">
        <v>176</v>
      </c>
      <c r="B184" s="2" t="s">
        <v>23</v>
      </c>
      <c r="C184" s="17" t="s">
        <v>1054</v>
      </c>
      <c r="D184" s="17" t="s">
        <v>4</v>
      </c>
      <c r="E184" s="17" t="s">
        <v>546</v>
      </c>
      <c r="F184" s="87">
        <v>42000</v>
      </c>
      <c r="G184" s="9">
        <v>1205.4000000000001</v>
      </c>
      <c r="H184" s="9">
        <v>1276.8</v>
      </c>
      <c r="I184" s="9">
        <v>724.92</v>
      </c>
      <c r="J184" s="9">
        <v>2275</v>
      </c>
      <c r="K184" s="9">
        <f t="shared" si="4"/>
        <v>5482.12</v>
      </c>
      <c r="L184" s="9">
        <f t="shared" si="5"/>
        <v>36517.879999999997</v>
      </c>
      <c r="M184" s="32" t="s">
        <v>199</v>
      </c>
    </row>
    <row r="185" spans="1:13" ht="19.5" customHeight="1" x14ac:dyDescent="0.25">
      <c r="A185" s="102">
        <v>177</v>
      </c>
      <c r="B185" s="2" t="s">
        <v>344</v>
      </c>
      <c r="C185" s="17" t="s">
        <v>1054</v>
      </c>
      <c r="D185" s="17" t="s">
        <v>109</v>
      </c>
      <c r="E185" s="17" t="s">
        <v>546</v>
      </c>
      <c r="F185" s="9">
        <f>VLOOKUP(B185,[1]Hoja4!$B$2:$E$492,4,0)</f>
        <v>42000</v>
      </c>
      <c r="G185" s="9">
        <v>1205.4000000000001</v>
      </c>
      <c r="H185" s="9">
        <v>1276.8</v>
      </c>
      <c r="I185" s="9">
        <v>724.92</v>
      </c>
      <c r="J185" s="9">
        <v>8978.98</v>
      </c>
      <c r="K185" s="9">
        <f t="shared" si="4"/>
        <v>12186.099999999999</v>
      </c>
      <c r="L185" s="9">
        <f t="shared" si="5"/>
        <v>29813.9</v>
      </c>
      <c r="M185" s="32" t="s">
        <v>199</v>
      </c>
    </row>
    <row r="186" spans="1:13" ht="19.5" customHeight="1" x14ac:dyDescent="0.25">
      <c r="A186" s="102">
        <v>178</v>
      </c>
      <c r="B186" s="2" t="s">
        <v>429</v>
      </c>
      <c r="C186" s="17" t="s">
        <v>1054</v>
      </c>
      <c r="D186" s="17" t="s">
        <v>729</v>
      </c>
      <c r="E186" s="17" t="s">
        <v>546</v>
      </c>
      <c r="F186" s="9">
        <f>VLOOKUP(B186,[1]Hoja4!$B$2:$E$492,4,0)</f>
        <v>42000</v>
      </c>
      <c r="G186" s="9">
        <v>1205.4000000000001</v>
      </c>
      <c r="H186" s="9">
        <v>1276.8</v>
      </c>
      <c r="I186" s="9">
        <v>724.92</v>
      </c>
      <c r="J186" s="9">
        <v>13277.41</v>
      </c>
      <c r="K186" s="9">
        <f t="shared" si="4"/>
        <v>16484.53</v>
      </c>
      <c r="L186" s="9">
        <f t="shared" si="5"/>
        <v>25515.47</v>
      </c>
      <c r="M186" s="32" t="s">
        <v>198</v>
      </c>
    </row>
    <row r="187" spans="1:13" ht="19.5" customHeight="1" x14ac:dyDescent="0.25">
      <c r="A187" s="102">
        <v>179</v>
      </c>
      <c r="B187" s="2" t="s">
        <v>18</v>
      </c>
      <c r="C187" s="17" t="s">
        <v>1054</v>
      </c>
      <c r="D187" s="17" t="s">
        <v>4</v>
      </c>
      <c r="E187" s="17" t="s">
        <v>546</v>
      </c>
      <c r="F187" s="9">
        <f>VLOOKUP(B187,[1]Hoja4!$B$2:$E$492,4,0)</f>
        <v>40000</v>
      </c>
      <c r="G187" s="9">
        <v>1148</v>
      </c>
      <c r="H187" s="9">
        <v>1216</v>
      </c>
      <c r="I187" s="9">
        <v>442.65</v>
      </c>
      <c r="J187" s="9">
        <v>25</v>
      </c>
      <c r="K187" s="9">
        <f t="shared" si="4"/>
        <v>2831.65</v>
      </c>
      <c r="L187" s="9">
        <f t="shared" si="5"/>
        <v>37168.35</v>
      </c>
      <c r="M187" s="32" t="s">
        <v>198</v>
      </c>
    </row>
    <row r="188" spans="1:13" ht="19.5" customHeight="1" x14ac:dyDescent="0.25">
      <c r="A188" s="102">
        <v>180</v>
      </c>
      <c r="B188" s="2" t="s">
        <v>17</v>
      </c>
      <c r="C188" s="17" t="s">
        <v>1054</v>
      </c>
      <c r="D188" s="17" t="s">
        <v>736</v>
      </c>
      <c r="E188" s="17" t="s">
        <v>546</v>
      </c>
      <c r="F188" s="87">
        <v>42000</v>
      </c>
      <c r="G188" s="9">
        <v>1205.4000000000001</v>
      </c>
      <c r="H188" s="9">
        <v>1276.8</v>
      </c>
      <c r="I188" s="9">
        <v>724.92</v>
      </c>
      <c r="J188" s="9">
        <v>3425</v>
      </c>
      <c r="K188" s="9">
        <f t="shared" si="4"/>
        <v>6632.12</v>
      </c>
      <c r="L188" s="9">
        <f t="shared" si="5"/>
        <v>35367.879999999997</v>
      </c>
      <c r="M188" s="32" t="s">
        <v>199</v>
      </c>
    </row>
    <row r="189" spans="1:13" ht="19.5" customHeight="1" x14ac:dyDescent="0.25">
      <c r="A189" s="102">
        <v>181</v>
      </c>
      <c r="B189" s="2" t="s">
        <v>345</v>
      </c>
      <c r="C189" s="17" t="s">
        <v>1054</v>
      </c>
      <c r="D189" s="17" t="s">
        <v>748</v>
      </c>
      <c r="E189" s="17" t="s">
        <v>546</v>
      </c>
      <c r="F189" s="87">
        <v>42000</v>
      </c>
      <c r="G189" s="9">
        <v>1205.4000000000001</v>
      </c>
      <c r="H189" s="9">
        <v>1276.8</v>
      </c>
      <c r="I189" s="9">
        <v>724.92</v>
      </c>
      <c r="J189" s="9">
        <v>25</v>
      </c>
      <c r="K189" s="9">
        <f t="shared" si="4"/>
        <v>3232.12</v>
      </c>
      <c r="L189" s="9">
        <f t="shared" si="5"/>
        <v>38767.879999999997</v>
      </c>
      <c r="M189" s="32" t="s">
        <v>199</v>
      </c>
    </row>
    <row r="190" spans="1:13" ht="19.5" customHeight="1" x14ac:dyDescent="0.25">
      <c r="A190" s="102">
        <v>182</v>
      </c>
      <c r="B190" s="2" t="s">
        <v>294</v>
      </c>
      <c r="C190" s="17" t="s">
        <v>1054</v>
      </c>
      <c r="D190" s="17" t="s">
        <v>657</v>
      </c>
      <c r="E190" s="17" t="s">
        <v>546</v>
      </c>
      <c r="F190" s="9">
        <f>VLOOKUP(B190,[1]Hoja4!$B$2:$E$492,4,0)</f>
        <v>42000</v>
      </c>
      <c r="G190" s="9">
        <v>1205.4000000000001</v>
      </c>
      <c r="H190" s="9">
        <v>1276.8</v>
      </c>
      <c r="I190" s="9">
        <v>724.92</v>
      </c>
      <c r="J190" s="9">
        <v>10105.380000000001</v>
      </c>
      <c r="K190" s="9">
        <f t="shared" si="4"/>
        <v>13312.5</v>
      </c>
      <c r="L190" s="9">
        <f t="shared" si="5"/>
        <v>28687.5</v>
      </c>
      <c r="M190" s="32" t="s">
        <v>199</v>
      </c>
    </row>
    <row r="191" spans="1:13" ht="19.5" customHeight="1" x14ac:dyDescent="0.25">
      <c r="A191" s="102">
        <v>183</v>
      </c>
      <c r="B191" s="2" t="s">
        <v>324</v>
      </c>
      <c r="C191" s="17" t="s">
        <v>1054</v>
      </c>
      <c r="D191" s="17" t="s">
        <v>735</v>
      </c>
      <c r="E191" s="17" t="s">
        <v>546</v>
      </c>
      <c r="F191" s="87">
        <v>50000</v>
      </c>
      <c r="G191" s="9">
        <v>1435</v>
      </c>
      <c r="H191" s="9">
        <v>1520</v>
      </c>
      <c r="I191" s="9">
        <v>1854</v>
      </c>
      <c r="J191" s="9">
        <v>9025</v>
      </c>
      <c r="K191" s="9">
        <f t="shared" si="4"/>
        <v>13834</v>
      </c>
      <c r="L191" s="9">
        <f t="shared" si="5"/>
        <v>36166</v>
      </c>
      <c r="M191" s="32" t="s">
        <v>199</v>
      </c>
    </row>
    <row r="192" spans="1:13" ht="19.5" customHeight="1" x14ac:dyDescent="0.25">
      <c r="A192" s="102">
        <v>184</v>
      </c>
      <c r="B192" s="2" t="s">
        <v>88</v>
      </c>
      <c r="C192" s="17" t="s">
        <v>1054</v>
      </c>
      <c r="D192" s="17" t="s">
        <v>747</v>
      </c>
      <c r="E192" s="17" t="s">
        <v>546</v>
      </c>
      <c r="F192" s="9">
        <f>VLOOKUP(B192,[1]Hoja4!$B$2:$E$492,4,0)</f>
        <v>32500</v>
      </c>
      <c r="G192" s="9">
        <v>932.75</v>
      </c>
      <c r="H192" s="9">
        <v>988</v>
      </c>
      <c r="I192" s="9">
        <v>0</v>
      </c>
      <c r="J192" s="9">
        <v>11132.2</v>
      </c>
      <c r="K192" s="9">
        <f t="shared" si="4"/>
        <v>13052.95</v>
      </c>
      <c r="L192" s="9">
        <f t="shared" si="5"/>
        <v>19447.05</v>
      </c>
      <c r="M192" s="32" t="s">
        <v>199</v>
      </c>
    </row>
    <row r="193" spans="1:13" ht="19.5" customHeight="1" x14ac:dyDescent="0.25">
      <c r="A193" s="102">
        <v>185</v>
      </c>
      <c r="B193" s="2" t="s">
        <v>51</v>
      </c>
      <c r="C193" s="17" t="s">
        <v>1054</v>
      </c>
      <c r="D193" s="17" t="s">
        <v>723</v>
      </c>
      <c r="E193" s="17" t="s">
        <v>546</v>
      </c>
      <c r="F193" s="9">
        <f>VLOOKUP(B193,[1]Hoja4!$B$2:$E$492,4,0)</f>
        <v>42000</v>
      </c>
      <c r="G193" s="9">
        <v>1205.4000000000001</v>
      </c>
      <c r="H193" s="9">
        <v>1276.8</v>
      </c>
      <c r="I193" s="9">
        <v>724.92</v>
      </c>
      <c r="J193" s="9">
        <v>14154.69</v>
      </c>
      <c r="K193" s="9">
        <f t="shared" si="4"/>
        <v>17361.810000000001</v>
      </c>
      <c r="L193" s="9">
        <f t="shared" si="5"/>
        <v>24638.19</v>
      </c>
      <c r="M193" s="32" t="s">
        <v>199</v>
      </c>
    </row>
    <row r="194" spans="1:13" ht="19.5" customHeight="1" x14ac:dyDescent="0.25">
      <c r="A194" s="102">
        <v>186</v>
      </c>
      <c r="B194" s="2" t="s">
        <v>576</v>
      </c>
      <c r="C194" s="17" t="s">
        <v>1054</v>
      </c>
      <c r="D194" s="17" t="s">
        <v>747</v>
      </c>
      <c r="E194" s="17" t="s">
        <v>546</v>
      </c>
      <c r="F194" s="9">
        <f>VLOOKUP(B194,[1]Hoja4!$B$2:$E$492,4,0)</f>
        <v>35000</v>
      </c>
      <c r="G194" s="9">
        <v>1004.5</v>
      </c>
      <c r="H194" s="9">
        <v>1064</v>
      </c>
      <c r="I194" s="9">
        <v>0</v>
      </c>
      <c r="J194" s="9">
        <v>3963.42</v>
      </c>
      <c r="K194" s="9">
        <f t="shared" si="4"/>
        <v>6031.92</v>
      </c>
      <c r="L194" s="9">
        <f t="shared" si="5"/>
        <v>28968.080000000002</v>
      </c>
      <c r="M194" s="32" t="s">
        <v>199</v>
      </c>
    </row>
    <row r="195" spans="1:13" ht="19.5" customHeight="1" x14ac:dyDescent="0.25">
      <c r="A195" s="102">
        <v>187</v>
      </c>
      <c r="B195" s="2" t="s">
        <v>68</v>
      </c>
      <c r="C195" s="17" t="s">
        <v>1054</v>
      </c>
      <c r="D195" s="17" t="s">
        <v>760</v>
      </c>
      <c r="E195" s="17" t="s">
        <v>546</v>
      </c>
      <c r="F195" s="9">
        <f>VLOOKUP(B195,[1]Hoja4!$B$2:$E$492,4,0)</f>
        <v>42000</v>
      </c>
      <c r="G195" s="9">
        <v>1205.4000000000001</v>
      </c>
      <c r="H195" s="9">
        <v>1276.8</v>
      </c>
      <c r="I195" s="9">
        <v>724.92</v>
      </c>
      <c r="J195" s="9">
        <v>6856.14</v>
      </c>
      <c r="K195" s="9">
        <f t="shared" si="4"/>
        <v>10063.26</v>
      </c>
      <c r="L195" s="9">
        <f t="shared" si="5"/>
        <v>31936.739999999998</v>
      </c>
      <c r="M195" s="32" t="s">
        <v>198</v>
      </c>
    </row>
    <row r="196" spans="1:13" ht="19.5" customHeight="1" x14ac:dyDescent="0.25">
      <c r="A196" s="102">
        <v>188</v>
      </c>
      <c r="B196" s="2" t="s">
        <v>341</v>
      </c>
      <c r="C196" s="17" t="s">
        <v>1054</v>
      </c>
      <c r="D196" s="17" t="s">
        <v>764</v>
      </c>
      <c r="E196" s="17" t="s">
        <v>546</v>
      </c>
      <c r="F196" s="87">
        <v>42000</v>
      </c>
      <c r="G196" s="9">
        <v>1205.4000000000001</v>
      </c>
      <c r="H196" s="9">
        <v>1276.8</v>
      </c>
      <c r="I196" s="9">
        <v>724.92</v>
      </c>
      <c r="J196" s="9">
        <v>11044.3</v>
      </c>
      <c r="K196" s="9">
        <f t="shared" si="4"/>
        <v>14251.419999999998</v>
      </c>
      <c r="L196" s="9">
        <f t="shared" si="5"/>
        <v>27748.58</v>
      </c>
      <c r="M196" s="32" t="s">
        <v>199</v>
      </c>
    </row>
    <row r="197" spans="1:13" ht="19.5" customHeight="1" x14ac:dyDescent="0.25">
      <c r="A197" s="102">
        <v>189</v>
      </c>
      <c r="B197" s="2" t="s">
        <v>30</v>
      </c>
      <c r="C197" s="17" t="s">
        <v>1054</v>
      </c>
      <c r="D197" s="17" t="s">
        <v>756</v>
      </c>
      <c r="E197" s="17" t="s">
        <v>546</v>
      </c>
      <c r="F197" s="9">
        <f>VLOOKUP(B197,[1]Hoja4!$B$2:$E$492,4,0)</f>
        <v>32500</v>
      </c>
      <c r="G197" s="9">
        <v>932.75</v>
      </c>
      <c r="H197" s="9">
        <v>988</v>
      </c>
      <c r="I197" s="9">
        <v>0</v>
      </c>
      <c r="J197" s="9">
        <v>8634.09</v>
      </c>
      <c r="K197" s="9">
        <f t="shared" si="4"/>
        <v>10554.84</v>
      </c>
      <c r="L197" s="9">
        <f t="shared" si="5"/>
        <v>21945.16</v>
      </c>
      <c r="M197" s="32" t="s">
        <v>198</v>
      </c>
    </row>
    <row r="198" spans="1:13" ht="19.5" customHeight="1" x14ac:dyDescent="0.25">
      <c r="A198" s="102">
        <v>190</v>
      </c>
      <c r="B198" s="2" t="s">
        <v>343</v>
      </c>
      <c r="C198" s="17" t="s">
        <v>1054</v>
      </c>
      <c r="D198" s="17" t="s">
        <v>1385</v>
      </c>
      <c r="E198" s="17" t="s">
        <v>546</v>
      </c>
      <c r="F198" s="9">
        <f>VLOOKUP(B198,[1]Hoja4!$B$2:$E$492,4,0)</f>
        <v>42000</v>
      </c>
      <c r="G198" s="9">
        <v>1205.4000000000001</v>
      </c>
      <c r="H198" s="9">
        <v>1276.8</v>
      </c>
      <c r="I198" s="9">
        <v>724.92</v>
      </c>
      <c r="J198" s="9">
        <v>14320.279999999999</v>
      </c>
      <c r="K198" s="9">
        <f t="shared" si="4"/>
        <v>17527.399999999998</v>
      </c>
      <c r="L198" s="9">
        <f t="shared" si="5"/>
        <v>24472.600000000002</v>
      </c>
      <c r="M198" s="32" t="s">
        <v>199</v>
      </c>
    </row>
    <row r="199" spans="1:13" ht="19.5" customHeight="1" x14ac:dyDescent="0.25">
      <c r="A199" s="102">
        <v>191</v>
      </c>
      <c r="B199" s="2" t="s">
        <v>1146</v>
      </c>
      <c r="C199" s="17" t="s">
        <v>1054</v>
      </c>
      <c r="D199" s="17" t="s">
        <v>733</v>
      </c>
      <c r="E199" s="17" t="s">
        <v>546</v>
      </c>
      <c r="F199" s="9">
        <f>VLOOKUP(B199,[1]Hoja4!$B$2:$E$492,4,0)</f>
        <v>42000</v>
      </c>
      <c r="G199" s="9">
        <v>1205.4000000000001</v>
      </c>
      <c r="H199" s="9">
        <v>1276.8</v>
      </c>
      <c r="I199" s="9">
        <v>724.92</v>
      </c>
      <c r="J199" s="9">
        <v>16925</v>
      </c>
      <c r="K199" s="9">
        <f t="shared" si="4"/>
        <v>20132.12</v>
      </c>
      <c r="L199" s="9">
        <f t="shared" si="5"/>
        <v>21867.88</v>
      </c>
      <c r="M199" s="32" t="s">
        <v>199</v>
      </c>
    </row>
    <row r="200" spans="1:13" ht="19.5" customHeight="1" x14ac:dyDescent="0.25">
      <c r="A200" s="102">
        <v>192</v>
      </c>
      <c r="B200" s="2" t="s">
        <v>1164</v>
      </c>
      <c r="C200" s="17" t="s">
        <v>1054</v>
      </c>
      <c r="D200" s="17" t="s">
        <v>733</v>
      </c>
      <c r="E200" s="17" t="s">
        <v>546</v>
      </c>
      <c r="F200" s="9">
        <f>VLOOKUP(B200,[1]Hoja4!$B$2:$E$492,4,0)</f>
        <v>42000</v>
      </c>
      <c r="G200" s="9">
        <v>1205.4000000000001</v>
      </c>
      <c r="H200" s="9">
        <v>1276.8</v>
      </c>
      <c r="I200" s="9">
        <v>724.92</v>
      </c>
      <c r="J200" s="9">
        <v>5445.2</v>
      </c>
      <c r="K200" s="9">
        <f t="shared" si="4"/>
        <v>8652.32</v>
      </c>
      <c r="L200" s="9">
        <f t="shared" si="5"/>
        <v>33347.68</v>
      </c>
      <c r="M200" s="32" t="s">
        <v>199</v>
      </c>
    </row>
    <row r="201" spans="1:13" ht="19.5" customHeight="1" x14ac:dyDescent="0.25">
      <c r="A201" s="102">
        <v>193</v>
      </c>
      <c r="B201" s="2" t="s">
        <v>1165</v>
      </c>
      <c r="C201" s="17" t="s">
        <v>1054</v>
      </c>
      <c r="D201" s="17" t="s">
        <v>4</v>
      </c>
      <c r="E201" s="17" t="s">
        <v>546</v>
      </c>
      <c r="F201" s="9">
        <f>VLOOKUP(B201,[1]Hoja4!$B$2:$E$492,4,0)</f>
        <v>50000</v>
      </c>
      <c r="G201" s="9">
        <v>1435</v>
      </c>
      <c r="H201" s="9">
        <v>1520</v>
      </c>
      <c r="I201" s="9">
        <v>1854</v>
      </c>
      <c r="J201" s="9">
        <v>8334.56</v>
      </c>
      <c r="K201" s="9">
        <f t="shared" si="4"/>
        <v>13143.56</v>
      </c>
      <c r="L201" s="9">
        <f t="shared" si="5"/>
        <v>36856.44</v>
      </c>
      <c r="M201" s="32" t="s">
        <v>199</v>
      </c>
    </row>
    <row r="202" spans="1:13" ht="19.5" customHeight="1" x14ac:dyDescent="0.25">
      <c r="A202" s="102">
        <v>194</v>
      </c>
      <c r="B202" s="2" t="s">
        <v>1397</v>
      </c>
      <c r="C202" s="17" t="s">
        <v>1054</v>
      </c>
      <c r="D202" s="17" t="s">
        <v>729</v>
      </c>
      <c r="E202" s="17" t="s">
        <v>546</v>
      </c>
      <c r="F202" s="9">
        <f>VLOOKUP(B202,[1]Hoja4!$B$2:$E$492,4,0)</f>
        <v>50000</v>
      </c>
      <c r="G202" s="9">
        <v>1435</v>
      </c>
      <c r="H202" s="9">
        <v>1520</v>
      </c>
      <c r="I202" s="9">
        <v>1854</v>
      </c>
      <c r="J202" s="9">
        <v>125</v>
      </c>
      <c r="K202" s="9">
        <f t="shared" ref="K202:K265" si="6">+G202+H202+I202+J202</f>
        <v>4934</v>
      </c>
      <c r="L202" s="9">
        <f t="shared" ref="L202:L265" si="7">+F202-K202</f>
        <v>45066</v>
      </c>
      <c r="M202" s="32" t="s">
        <v>199</v>
      </c>
    </row>
    <row r="203" spans="1:13" ht="19.5" customHeight="1" x14ac:dyDescent="0.25">
      <c r="A203" s="102">
        <v>195</v>
      </c>
      <c r="B203" s="2" t="s">
        <v>1210</v>
      </c>
      <c r="C203" s="17" t="s">
        <v>1054</v>
      </c>
      <c r="D203" s="17" t="s">
        <v>759</v>
      </c>
      <c r="E203" s="17" t="s">
        <v>546</v>
      </c>
      <c r="F203" s="9">
        <f>VLOOKUP(B203,[1]Hoja4!$B$2:$E$492,4,0)</f>
        <v>42000</v>
      </c>
      <c r="G203" s="9">
        <v>1205.4000000000001</v>
      </c>
      <c r="H203" s="9">
        <v>1276.8</v>
      </c>
      <c r="I203" s="9">
        <v>724.92</v>
      </c>
      <c r="J203" s="9">
        <v>12149.7</v>
      </c>
      <c r="K203" s="9">
        <f t="shared" si="6"/>
        <v>15356.82</v>
      </c>
      <c r="L203" s="9">
        <f t="shared" si="7"/>
        <v>26643.18</v>
      </c>
      <c r="M203" s="32" t="s">
        <v>199</v>
      </c>
    </row>
    <row r="204" spans="1:13" ht="19.5" customHeight="1" x14ac:dyDescent="0.25">
      <c r="A204" s="102">
        <v>196</v>
      </c>
      <c r="B204" s="2" t="s">
        <v>1354</v>
      </c>
      <c r="C204" s="17" t="s">
        <v>1054</v>
      </c>
      <c r="D204" s="17" t="s">
        <v>4</v>
      </c>
      <c r="E204" s="17" t="s">
        <v>546</v>
      </c>
      <c r="F204" s="9">
        <f>VLOOKUP(B204,[1]Hoja4!$B$2:$E$492,4,0)</f>
        <v>42000</v>
      </c>
      <c r="G204" s="9">
        <v>1205.4000000000001</v>
      </c>
      <c r="H204" s="9">
        <v>1276.8</v>
      </c>
      <c r="I204" s="9">
        <v>724.92</v>
      </c>
      <c r="J204" s="9">
        <v>1485</v>
      </c>
      <c r="K204" s="9">
        <f t="shared" si="6"/>
        <v>4692.12</v>
      </c>
      <c r="L204" s="9">
        <f t="shared" si="7"/>
        <v>37307.879999999997</v>
      </c>
      <c r="M204" s="32" t="s">
        <v>199</v>
      </c>
    </row>
    <row r="205" spans="1:13" ht="19.5" customHeight="1" x14ac:dyDescent="0.25">
      <c r="A205" s="102">
        <v>197</v>
      </c>
      <c r="B205" s="2" t="s">
        <v>1390</v>
      </c>
      <c r="C205" s="17" t="s">
        <v>1054</v>
      </c>
      <c r="D205" s="17" t="s">
        <v>734</v>
      </c>
      <c r="E205" s="17" t="s">
        <v>546</v>
      </c>
      <c r="F205" s="9">
        <f>VLOOKUP(B205,[1]Hoja4!$B$2:$E$492,4,0)</f>
        <v>42000</v>
      </c>
      <c r="G205" s="9">
        <v>1205.4000000000001</v>
      </c>
      <c r="H205" s="9">
        <v>1276.8</v>
      </c>
      <c r="I205" s="9">
        <v>724.92</v>
      </c>
      <c r="J205" s="9">
        <v>25</v>
      </c>
      <c r="K205" s="9">
        <f t="shared" si="6"/>
        <v>3232.12</v>
      </c>
      <c r="L205" s="9">
        <f t="shared" si="7"/>
        <v>38767.879999999997</v>
      </c>
      <c r="M205" s="32" t="s">
        <v>199</v>
      </c>
    </row>
    <row r="206" spans="1:13" ht="19.5" customHeight="1" x14ac:dyDescent="0.25">
      <c r="A206" s="102">
        <v>198</v>
      </c>
      <c r="B206" s="2" t="s">
        <v>991</v>
      </c>
      <c r="C206" s="17" t="s">
        <v>1055</v>
      </c>
      <c r="D206" s="17" t="s">
        <v>730</v>
      </c>
      <c r="E206" s="17" t="s">
        <v>546</v>
      </c>
      <c r="F206" s="9">
        <f>VLOOKUP(B206,[1]Hoja4!$B$2:$E$492,4,0)</f>
        <v>42000</v>
      </c>
      <c r="G206" s="9">
        <v>1205.4000000000001</v>
      </c>
      <c r="H206" s="9">
        <v>1276.8</v>
      </c>
      <c r="I206" s="9">
        <v>0</v>
      </c>
      <c r="J206" s="9">
        <v>25</v>
      </c>
      <c r="K206" s="9">
        <f t="shared" si="6"/>
        <v>2507.1999999999998</v>
      </c>
      <c r="L206" s="9">
        <f t="shared" si="7"/>
        <v>39492.800000000003</v>
      </c>
      <c r="M206" s="32" t="s">
        <v>198</v>
      </c>
    </row>
    <row r="207" spans="1:13" ht="19.5" customHeight="1" x14ac:dyDescent="0.25">
      <c r="A207" s="102">
        <v>199</v>
      </c>
      <c r="B207" s="2" t="s">
        <v>992</v>
      </c>
      <c r="C207" s="17" t="s">
        <v>1055</v>
      </c>
      <c r="D207" s="17" t="s">
        <v>730</v>
      </c>
      <c r="E207" s="17" t="s">
        <v>546</v>
      </c>
      <c r="F207" s="9">
        <f>VLOOKUP(B207,[1]Hoja4!$B$2:$E$492,4,0)</f>
        <v>42000</v>
      </c>
      <c r="G207" s="9">
        <v>1205.4000000000001</v>
      </c>
      <c r="H207" s="9">
        <v>1276.8</v>
      </c>
      <c r="I207" s="9">
        <v>0</v>
      </c>
      <c r="J207" s="9">
        <v>25</v>
      </c>
      <c r="K207" s="9">
        <f t="shared" si="6"/>
        <v>2507.1999999999998</v>
      </c>
      <c r="L207" s="9">
        <f t="shared" si="7"/>
        <v>39492.800000000003</v>
      </c>
      <c r="M207" s="32" t="s">
        <v>198</v>
      </c>
    </row>
    <row r="208" spans="1:13" ht="19.5" customHeight="1" x14ac:dyDescent="0.25">
      <c r="A208" s="102">
        <v>200</v>
      </c>
      <c r="B208" s="2" t="s">
        <v>993</v>
      </c>
      <c r="C208" s="17" t="s">
        <v>1055</v>
      </c>
      <c r="D208" s="17" t="s">
        <v>730</v>
      </c>
      <c r="E208" s="17" t="s">
        <v>546</v>
      </c>
      <c r="F208" s="9">
        <f>VLOOKUP(B208,[1]Hoja4!$B$2:$E$492,4,0)</f>
        <v>45000</v>
      </c>
      <c r="G208" s="9">
        <v>1291.5</v>
      </c>
      <c r="H208" s="9">
        <v>1368</v>
      </c>
      <c r="I208" s="9">
        <v>0</v>
      </c>
      <c r="J208" s="9">
        <v>6444.78</v>
      </c>
      <c r="K208" s="9">
        <f t="shared" si="6"/>
        <v>9104.2799999999988</v>
      </c>
      <c r="L208" s="9">
        <f t="shared" si="7"/>
        <v>35895.72</v>
      </c>
      <c r="M208" s="32" t="s">
        <v>198</v>
      </c>
    </row>
    <row r="209" spans="1:13" ht="19.5" customHeight="1" x14ac:dyDescent="0.25">
      <c r="A209" s="102">
        <v>201</v>
      </c>
      <c r="B209" s="2" t="s">
        <v>1086</v>
      </c>
      <c r="C209" s="17" t="s">
        <v>1055</v>
      </c>
      <c r="D209" s="17" t="s">
        <v>730</v>
      </c>
      <c r="E209" s="17" t="s">
        <v>546</v>
      </c>
      <c r="F209" s="9">
        <f>VLOOKUP(B209,[1]Hoja4!$B$2:$E$492,4,0)</f>
        <v>42000</v>
      </c>
      <c r="G209" s="9">
        <v>1205.4000000000001</v>
      </c>
      <c r="H209" s="9">
        <v>1276.8</v>
      </c>
      <c r="I209" s="9">
        <v>0</v>
      </c>
      <c r="J209" s="9">
        <v>25</v>
      </c>
      <c r="K209" s="9">
        <f t="shared" si="6"/>
        <v>2507.1999999999998</v>
      </c>
      <c r="L209" s="9">
        <f t="shared" si="7"/>
        <v>39492.800000000003</v>
      </c>
      <c r="M209" s="32" t="s">
        <v>198</v>
      </c>
    </row>
    <row r="210" spans="1:13" ht="19.5" customHeight="1" x14ac:dyDescent="0.25">
      <c r="A210" s="102">
        <v>202</v>
      </c>
      <c r="B210" s="2" t="s">
        <v>1098</v>
      </c>
      <c r="C210" s="17" t="s">
        <v>1055</v>
      </c>
      <c r="D210" s="17" t="s">
        <v>730</v>
      </c>
      <c r="E210" s="17" t="s">
        <v>546</v>
      </c>
      <c r="F210" s="9">
        <f>VLOOKUP(B210,[1]Hoja4!$B$2:$E$492,4,0)</f>
        <v>45000</v>
      </c>
      <c r="G210" s="9">
        <v>1291.5</v>
      </c>
      <c r="H210" s="9">
        <v>1368</v>
      </c>
      <c r="I210" s="9">
        <v>0</v>
      </c>
      <c r="J210" s="9">
        <v>3744.7799999999997</v>
      </c>
      <c r="K210" s="9">
        <f t="shared" si="6"/>
        <v>6404.28</v>
      </c>
      <c r="L210" s="9">
        <f t="shared" si="7"/>
        <v>38595.72</v>
      </c>
      <c r="M210" s="32" t="s">
        <v>199</v>
      </c>
    </row>
    <row r="211" spans="1:13" ht="19.5" customHeight="1" x14ac:dyDescent="0.25">
      <c r="A211" s="102">
        <v>203</v>
      </c>
      <c r="B211" s="2" t="s">
        <v>484</v>
      </c>
      <c r="C211" s="17" t="s">
        <v>1055</v>
      </c>
      <c r="D211" s="17" t="s">
        <v>730</v>
      </c>
      <c r="E211" s="17" t="s">
        <v>546</v>
      </c>
      <c r="F211" s="9">
        <f>VLOOKUP(B211,[1]Hoja4!$B$2:$E$492,4,0)</f>
        <v>35000</v>
      </c>
      <c r="G211" s="9">
        <v>1004.5</v>
      </c>
      <c r="H211" s="9">
        <v>1064</v>
      </c>
      <c r="I211" s="9">
        <v>0</v>
      </c>
      <c r="J211" s="9">
        <v>6776.36</v>
      </c>
      <c r="K211" s="9">
        <f t="shared" si="6"/>
        <v>8844.86</v>
      </c>
      <c r="L211" s="9">
        <f t="shared" si="7"/>
        <v>26155.14</v>
      </c>
      <c r="M211" s="134" t="s">
        <v>199</v>
      </c>
    </row>
    <row r="212" spans="1:13" ht="19.5" customHeight="1" x14ac:dyDescent="0.25">
      <c r="A212" s="102">
        <v>204</v>
      </c>
      <c r="B212" s="2" t="s">
        <v>524</v>
      </c>
      <c r="C212" s="17" t="s">
        <v>1055</v>
      </c>
      <c r="D212" s="17" t="s">
        <v>730</v>
      </c>
      <c r="E212" s="17" t="s">
        <v>546</v>
      </c>
      <c r="F212" s="9">
        <f>VLOOKUP(B212,[1]Hoja4!$B$2:$E$492,4,0)</f>
        <v>35000</v>
      </c>
      <c r="G212" s="9">
        <v>1004.5</v>
      </c>
      <c r="H212" s="9">
        <v>1064</v>
      </c>
      <c r="I212" s="9">
        <v>0</v>
      </c>
      <c r="J212" s="9">
        <v>6387.35</v>
      </c>
      <c r="K212" s="9">
        <f t="shared" si="6"/>
        <v>8455.85</v>
      </c>
      <c r="L212" s="9">
        <f t="shared" si="7"/>
        <v>26544.15</v>
      </c>
      <c r="M212" s="134" t="s">
        <v>198</v>
      </c>
    </row>
    <row r="213" spans="1:13" ht="19.5" customHeight="1" x14ac:dyDescent="0.25">
      <c r="A213" s="102">
        <v>205</v>
      </c>
      <c r="B213" s="2" t="s">
        <v>186</v>
      </c>
      <c r="C213" s="17" t="s">
        <v>1055</v>
      </c>
      <c r="D213" s="17" t="s">
        <v>730</v>
      </c>
      <c r="E213" s="17" t="s">
        <v>546</v>
      </c>
      <c r="F213" s="9">
        <f>VLOOKUP(B213,[1]Hoja4!$B$2:$E$492,4,0)</f>
        <v>35000</v>
      </c>
      <c r="G213" s="9">
        <v>1004.5</v>
      </c>
      <c r="H213" s="9">
        <v>1064</v>
      </c>
      <c r="I213" s="9">
        <v>0</v>
      </c>
      <c r="J213" s="9">
        <v>25</v>
      </c>
      <c r="K213" s="9">
        <f t="shared" si="6"/>
        <v>2093.5</v>
      </c>
      <c r="L213" s="9">
        <f t="shared" si="7"/>
        <v>32906.5</v>
      </c>
      <c r="M213" s="134" t="s">
        <v>198</v>
      </c>
    </row>
    <row r="214" spans="1:13" ht="19.5" customHeight="1" x14ac:dyDescent="0.25">
      <c r="A214" s="102">
        <v>206</v>
      </c>
      <c r="B214" s="2" t="s">
        <v>293</v>
      </c>
      <c r="C214" s="17" t="s">
        <v>1056</v>
      </c>
      <c r="D214" s="17" t="s">
        <v>755</v>
      </c>
      <c r="E214" s="17" t="s">
        <v>546</v>
      </c>
      <c r="F214" s="9">
        <f>VLOOKUP(B214,[1]Hoja4!$B$2:$E$492,4,0)</f>
        <v>42000</v>
      </c>
      <c r="G214" s="9">
        <v>1205.4000000000001</v>
      </c>
      <c r="H214" s="9">
        <v>1276.8</v>
      </c>
      <c r="I214" s="9">
        <v>724.92</v>
      </c>
      <c r="J214" s="9">
        <v>8899.86</v>
      </c>
      <c r="K214" s="9">
        <f t="shared" si="6"/>
        <v>12106.98</v>
      </c>
      <c r="L214" s="9">
        <f t="shared" si="7"/>
        <v>29893.02</v>
      </c>
      <c r="M214" s="32" t="s">
        <v>198</v>
      </c>
    </row>
    <row r="215" spans="1:13" ht="19.5" customHeight="1" x14ac:dyDescent="0.25">
      <c r="A215" s="102">
        <v>207</v>
      </c>
      <c r="B215" s="2" t="s">
        <v>321</v>
      </c>
      <c r="C215" s="17" t="s">
        <v>1056</v>
      </c>
      <c r="D215" s="17" t="s">
        <v>755</v>
      </c>
      <c r="E215" s="17" t="s">
        <v>546</v>
      </c>
      <c r="F215" s="9">
        <f>VLOOKUP(B215,[1]Hoja4!$B$2:$E$492,4,0)</f>
        <v>42000</v>
      </c>
      <c r="G215" s="9">
        <v>1205.4000000000001</v>
      </c>
      <c r="H215" s="9">
        <v>1276.8</v>
      </c>
      <c r="I215" s="9">
        <v>724.92</v>
      </c>
      <c r="J215" s="9">
        <v>2645</v>
      </c>
      <c r="K215" s="9">
        <f t="shared" si="6"/>
        <v>5852.12</v>
      </c>
      <c r="L215" s="9">
        <f t="shared" si="7"/>
        <v>36147.879999999997</v>
      </c>
      <c r="M215" s="32" t="s">
        <v>199</v>
      </c>
    </row>
    <row r="216" spans="1:13" ht="19.5" customHeight="1" x14ac:dyDescent="0.25">
      <c r="A216" s="102">
        <v>208</v>
      </c>
      <c r="B216" s="2" t="s">
        <v>328</v>
      </c>
      <c r="C216" s="17" t="s">
        <v>1056</v>
      </c>
      <c r="D216" s="17" t="s">
        <v>755</v>
      </c>
      <c r="E216" s="17" t="s">
        <v>546</v>
      </c>
      <c r="F216" s="9">
        <f>VLOOKUP(B216,[1]Hoja4!$B$2:$E$492,4,0)</f>
        <v>42000</v>
      </c>
      <c r="G216" s="9">
        <v>1205.4000000000001</v>
      </c>
      <c r="H216" s="9">
        <v>1276.8</v>
      </c>
      <c r="I216" s="9">
        <v>724.92</v>
      </c>
      <c r="J216" s="9">
        <v>1385</v>
      </c>
      <c r="K216" s="9">
        <f t="shared" si="6"/>
        <v>4592.12</v>
      </c>
      <c r="L216" s="9">
        <f t="shared" si="7"/>
        <v>37407.879999999997</v>
      </c>
      <c r="M216" s="32" t="s">
        <v>198</v>
      </c>
    </row>
    <row r="217" spans="1:13" ht="19.5" customHeight="1" x14ac:dyDescent="0.25">
      <c r="A217" s="102">
        <v>209</v>
      </c>
      <c r="B217" s="2" t="s">
        <v>299</v>
      </c>
      <c r="C217" s="17" t="s">
        <v>1056</v>
      </c>
      <c r="D217" s="17" t="s">
        <v>755</v>
      </c>
      <c r="E217" s="17" t="s">
        <v>546</v>
      </c>
      <c r="F217" s="9">
        <f>VLOOKUP(B217,[1]Hoja4!$B$2:$E$492,4,0)</f>
        <v>42000</v>
      </c>
      <c r="G217" s="9">
        <v>1205.4000000000001</v>
      </c>
      <c r="H217" s="9">
        <v>1276.8</v>
      </c>
      <c r="I217" s="9">
        <v>436.95</v>
      </c>
      <c r="J217" s="9">
        <v>14319</v>
      </c>
      <c r="K217" s="9">
        <f t="shared" si="6"/>
        <v>17238.150000000001</v>
      </c>
      <c r="L217" s="9">
        <f t="shared" si="7"/>
        <v>24761.85</v>
      </c>
      <c r="M217" s="32" t="s">
        <v>198</v>
      </c>
    </row>
    <row r="218" spans="1:13" ht="19.5" customHeight="1" x14ac:dyDescent="0.25">
      <c r="A218" s="102">
        <v>210</v>
      </c>
      <c r="B218" s="2" t="s">
        <v>382</v>
      </c>
      <c r="C218" s="17" t="s">
        <v>1056</v>
      </c>
      <c r="D218" s="17" t="s">
        <v>657</v>
      </c>
      <c r="E218" s="17" t="s">
        <v>546</v>
      </c>
      <c r="F218" s="9">
        <f>VLOOKUP(B218,[1]Hoja4!$B$2:$E$492,4,0)</f>
        <v>42000</v>
      </c>
      <c r="G218" s="9">
        <v>1205.4000000000001</v>
      </c>
      <c r="H218" s="9">
        <v>1276.8</v>
      </c>
      <c r="I218" s="9">
        <v>724.92</v>
      </c>
      <c r="J218" s="9">
        <v>4325</v>
      </c>
      <c r="K218" s="9">
        <f t="shared" si="6"/>
        <v>7532.12</v>
      </c>
      <c r="L218" s="9">
        <f t="shared" si="7"/>
        <v>34467.879999999997</v>
      </c>
      <c r="M218" s="32" t="s">
        <v>198</v>
      </c>
    </row>
    <row r="219" spans="1:13" ht="19.5" customHeight="1" x14ac:dyDescent="0.25">
      <c r="A219" s="102">
        <v>211</v>
      </c>
      <c r="B219" s="2" t="s">
        <v>169</v>
      </c>
      <c r="C219" s="17" t="s">
        <v>1056</v>
      </c>
      <c r="D219" s="17" t="s">
        <v>755</v>
      </c>
      <c r="E219" s="17" t="s">
        <v>546</v>
      </c>
      <c r="F219" s="9">
        <f>VLOOKUP(B219,[1]Hoja4!$B$2:$E$492,4,0)</f>
        <v>42000</v>
      </c>
      <c r="G219" s="9">
        <v>1205.4000000000001</v>
      </c>
      <c r="H219" s="9">
        <v>1276.8</v>
      </c>
      <c r="I219" s="9">
        <v>436.95</v>
      </c>
      <c r="J219" s="9">
        <v>8064.0099999999993</v>
      </c>
      <c r="K219" s="9">
        <f t="shared" si="6"/>
        <v>10983.16</v>
      </c>
      <c r="L219" s="9">
        <f t="shared" si="7"/>
        <v>31016.84</v>
      </c>
      <c r="M219" s="32" t="s">
        <v>198</v>
      </c>
    </row>
    <row r="220" spans="1:13" ht="19.5" customHeight="1" x14ac:dyDescent="0.25">
      <c r="A220" s="102">
        <v>212</v>
      </c>
      <c r="B220" s="2" t="s">
        <v>577</v>
      </c>
      <c r="C220" s="17" t="s">
        <v>1056</v>
      </c>
      <c r="D220" s="17" t="s">
        <v>755</v>
      </c>
      <c r="E220" s="17" t="s">
        <v>546</v>
      </c>
      <c r="F220" s="9">
        <f>VLOOKUP(B220,[1]Hoja4!$B$2:$E$492,4,0)</f>
        <v>40000</v>
      </c>
      <c r="G220" s="9">
        <v>1148</v>
      </c>
      <c r="H220" s="9">
        <v>1216</v>
      </c>
      <c r="I220" s="9">
        <v>442.65</v>
      </c>
      <c r="J220" s="9">
        <v>5792.17</v>
      </c>
      <c r="K220" s="9">
        <f t="shared" si="6"/>
        <v>8598.82</v>
      </c>
      <c r="L220" s="9">
        <f t="shared" si="7"/>
        <v>31401.18</v>
      </c>
      <c r="M220" s="32" t="s">
        <v>198</v>
      </c>
    </row>
    <row r="221" spans="1:13" ht="19.5" customHeight="1" x14ac:dyDescent="0.25">
      <c r="A221" s="102">
        <v>213</v>
      </c>
      <c r="B221" s="2" t="s">
        <v>511</v>
      </c>
      <c r="C221" s="17" t="s">
        <v>1056</v>
      </c>
      <c r="D221" s="17" t="s">
        <v>755</v>
      </c>
      <c r="E221" s="17" t="s">
        <v>546</v>
      </c>
      <c r="F221" s="9">
        <f>VLOOKUP(B221,[1]Hoja4!$B$2:$E$492,4,0)</f>
        <v>32500</v>
      </c>
      <c r="G221" s="9">
        <v>932.75</v>
      </c>
      <c r="H221" s="9">
        <v>988</v>
      </c>
      <c r="I221" s="9">
        <v>0</v>
      </c>
      <c r="J221" s="9">
        <v>25</v>
      </c>
      <c r="K221" s="9">
        <f t="shared" si="6"/>
        <v>1945.75</v>
      </c>
      <c r="L221" s="9">
        <f t="shared" si="7"/>
        <v>30554.25</v>
      </c>
      <c r="M221" s="32" t="s">
        <v>198</v>
      </c>
    </row>
    <row r="222" spans="1:13" ht="19.5" customHeight="1" x14ac:dyDescent="0.25">
      <c r="A222" s="102">
        <v>214</v>
      </c>
      <c r="B222" s="2" t="s">
        <v>322</v>
      </c>
      <c r="C222" s="17" t="s">
        <v>1056</v>
      </c>
      <c r="D222" s="17" t="s">
        <v>755</v>
      </c>
      <c r="E222" s="17" t="s">
        <v>546</v>
      </c>
      <c r="F222" s="9">
        <f>VLOOKUP(B222,[1]Hoja4!$B$2:$E$492,4,0)</f>
        <v>42000</v>
      </c>
      <c r="G222" s="9">
        <v>1205.4000000000001</v>
      </c>
      <c r="H222" s="9">
        <v>1276.8</v>
      </c>
      <c r="I222" s="9">
        <v>724.92</v>
      </c>
      <c r="J222" s="9">
        <v>13425.91</v>
      </c>
      <c r="K222" s="9">
        <f t="shared" si="6"/>
        <v>16633.03</v>
      </c>
      <c r="L222" s="9">
        <f t="shared" si="7"/>
        <v>25366.97</v>
      </c>
      <c r="M222" s="32" t="s">
        <v>198</v>
      </c>
    </row>
    <row r="223" spans="1:13" ht="19.5" customHeight="1" x14ac:dyDescent="0.25">
      <c r="A223" s="102">
        <v>215</v>
      </c>
      <c r="B223" s="2" t="s">
        <v>326</v>
      </c>
      <c r="C223" s="17" t="s">
        <v>1056</v>
      </c>
      <c r="D223" s="17" t="s">
        <v>755</v>
      </c>
      <c r="E223" s="17" t="s">
        <v>546</v>
      </c>
      <c r="F223" s="9">
        <f>VLOOKUP(B223,[1]Hoja4!$B$2:$E$492,4,0)</f>
        <v>42000</v>
      </c>
      <c r="G223" s="9">
        <v>1205.4000000000001</v>
      </c>
      <c r="H223" s="9">
        <v>1276.8</v>
      </c>
      <c r="I223" s="9">
        <v>724.92</v>
      </c>
      <c r="J223" s="9">
        <v>14614.8</v>
      </c>
      <c r="K223" s="9">
        <f t="shared" si="6"/>
        <v>17821.919999999998</v>
      </c>
      <c r="L223" s="9">
        <f t="shared" si="7"/>
        <v>24178.080000000002</v>
      </c>
      <c r="M223" s="32" t="s">
        <v>198</v>
      </c>
    </row>
    <row r="224" spans="1:13" ht="19.5" customHeight="1" x14ac:dyDescent="0.25">
      <c r="A224" s="102">
        <v>216</v>
      </c>
      <c r="B224" s="2" t="s">
        <v>65</v>
      </c>
      <c r="C224" s="17" t="s">
        <v>1056</v>
      </c>
      <c r="D224" s="17" t="s">
        <v>755</v>
      </c>
      <c r="E224" s="17" t="s">
        <v>546</v>
      </c>
      <c r="F224" s="9">
        <f>VLOOKUP(B224,[1]Hoja4!$B$2:$E$492,4,0)</f>
        <v>42000</v>
      </c>
      <c r="G224" s="9">
        <v>1205.4000000000001</v>
      </c>
      <c r="H224" s="9">
        <v>1276.8</v>
      </c>
      <c r="I224" s="9">
        <v>724.92</v>
      </c>
      <c r="J224" s="9">
        <v>16387.46</v>
      </c>
      <c r="K224" s="9">
        <f t="shared" si="6"/>
        <v>19594.579999999998</v>
      </c>
      <c r="L224" s="9">
        <f t="shared" si="7"/>
        <v>22405.420000000002</v>
      </c>
      <c r="M224" s="32" t="s">
        <v>198</v>
      </c>
    </row>
    <row r="225" spans="1:13" ht="19.5" customHeight="1" x14ac:dyDescent="0.25">
      <c r="A225" s="102">
        <v>217</v>
      </c>
      <c r="B225" s="2" t="s">
        <v>1100</v>
      </c>
      <c r="C225" s="17" t="s">
        <v>1056</v>
      </c>
      <c r="D225" s="17" t="s">
        <v>755</v>
      </c>
      <c r="E225" s="17" t="s">
        <v>546</v>
      </c>
      <c r="F225" s="9">
        <f>VLOOKUP(B225,[1]Hoja4!$B$2:$E$492,4,0)</f>
        <v>42000</v>
      </c>
      <c r="G225" s="9">
        <v>1205.4000000000001</v>
      </c>
      <c r="H225" s="9">
        <v>1276.8</v>
      </c>
      <c r="I225" s="9">
        <v>0</v>
      </c>
      <c r="J225" s="9">
        <v>1385</v>
      </c>
      <c r="K225" s="9">
        <f t="shared" si="6"/>
        <v>3867.2</v>
      </c>
      <c r="L225" s="9">
        <f t="shared" si="7"/>
        <v>38132.800000000003</v>
      </c>
      <c r="M225" s="37" t="s">
        <v>198</v>
      </c>
    </row>
    <row r="226" spans="1:13" ht="19.5" customHeight="1" x14ac:dyDescent="0.25">
      <c r="A226" s="102">
        <v>218</v>
      </c>
      <c r="B226" s="2" t="s">
        <v>1167</v>
      </c>
      <c r="C226" s="17" t="s">
        <v>1056</v>
      </c>
      <c r="D226" s="17" t="s">
        <v>755</v>
      </c>
      <c r="E226" s="17" t="s">
        <v>546</v>
      </c>
      <c r="F226" s="9">
        <f>VLOOKUP(B226,[1]Hoja4!$B$2:$E$492,4,0)</f>
        <v>42000</v>
      </c>
      <c r="G226" s="9">
        <v>1205.4000000000001</v>
      </c>
      <c r="H226" s="9">
        <v>1276.8</v>
      </c>
      <c r="I226" s="9">
        <v>724.92</v>
      </c>
      <c r="J226" s="9">
        <v>4225</v>
      </c>
      <c r="K226" s="9">
        <f t="shared" si="6"/>
        <v>7432.12</v>
      </c>
      <c r="L226" s="9">
        <f t="shared" si="7"/>
        <v>34567.879999999997</v>
      </c>
      <c r="M226" s="37" t="s">
        <v>198</v>
      </c>
    </row>
    <row r="227" spans="1:13" ht="19.5" customHeight="1" x14ac:dyDescent="0.25">
      <c r="A227" s="102">
        <v>219</v>
      </c>
      <c r="B227" s="2" t="s">
        <v>49</v>
      </c>
      <c r="C227" s="17" t="s">
        <v>1057</v>
      </c>
      <c r="D227" s="17" t="s">
        <v>754</v>
      </c>
      <c r="E227" s="17" t="s">
        <v>546</v>
      </c>
      <c r="F227" s="9">
        <f>VLOOKUP(B227,[1]Hoja4!$B$2:$E$492,4,0)</f>
        <v>42000</v>
      </c>
      <c r="G227" s="9">
        <v>1205.4000000000001</v>
      </c>
      <c r="H227" s="9">
        <v>1276.8</v>
      </c>
      <c r="I227" s="9">
        <v>724.92</v>
      </c>
      <c r="J227" s="9">
        <v>23423.33</v>
      </c>
      <c r="K227" s="9">
        <f t="shared" si="6"/>
        <v>26630.45</v>
      </c>
      <c r="L227" s="9">
        <f t="shared" si="7"/>
        <v>15369.55</v>
      </c>
      <c r="M227" s="32" t="s">
        <v>198</v>
      </c>
    </row>
    <row r="228" spans="1:13" ht="19.5" customHeight="1" x14ac:dyDescent="0.25">
      <c r="A228" s="102">
        <v>220</v>
      </c>
      <c r="B228" s="2" t="s">
        <v>72</v>
      </c>
      <c r="C228" s="17" t="s">
        <v>1057</v>
      </c>
      <c r="D228" s="17" t="s">
        <v>754</v>
      </c>
      <c r="E228" s="17" t="s">
        <v>546</v>
      </c>
      <c r="F228" s="9">
        <f>VLOOKUP(B228,[1]Hoja4!$B$2:$E$492,4,0)</f>
        <v>42000</v>
      </c>
      <c r="G228" s="9">
        <v>1205.4000000000001</v>
      </c>
      <c r="H228" s="9">
        <v>1276.8</v>
      </c>
      <c r="I228" s="9">
        <v>724.92</v>
      </c>
      <c r="J228" s="9">
        <v>9285.7999999999993</v>
      </c>
      <c r="K228" s="9">
        <f t="shared" si="6"/>
        <v>12492.919999999998</v>
      </c>
      <c r="L228" s="9">
        <f t="shared" si="7"/>
        <v>29507.08</v>
      </c>
      <c r="M228" s="32" t="s">
        <v>198</v>
      </c>
    </row>
    <row r="229" spans="1:13" ht="19.5" customHeight="1" x14ac:dyDescent="0.25">
      <c r="A229" s="102">
        <v>221</v>
      </c>
      <c r="B229" s="2" t="s">
        <v>32</v>
      </c>
      <c r="C229" s="17" t="s">
        <v>1057</v>
      </c>
      <c r="D229" s="17" t="s">
        <v>754</v>
      </c>
      <c r="E229" s="17" t="s">
        <v>546</v>
      </c>
      <c r="F229" s="9">
        <f>VLOOKUP(B229,[1]Hoja4!$B$2:$E$492,4,0)</f>
        <v>32500</v>
      </c>
      <c r="G229" s="9">
        <v>932.75</v>
      </c>
      <c r="H229" s="9">
        <v>988</v>
      </c>
      <c r="I229" s="9">
        <v>0</v>
      </c>
      <c r="J229" s="9">
        <v>1000</v>
      </c>
      <c r="K229" s="9">
        <f t="shared" si="6"/>
        <v>2920.75</v>
      </c>
      <c r="L229" s="9">
        <f t="shared" si="7"/>
        <v>29579.25</v>
      </c>
      <c r="M229" s="32" t="s">
        <v>198</v>
      </c>
    </row>
    <row r="230" spans="1:13" ht="19.5" customHeight="1" x14ac:dyDescent="0.25">
      <c r="A230" s="102">
        <v>222</v>
      </c>
      <c r="B230" s="2" t="s">
        <v>25</v>
      </c>
      <c r="C230" s="17" t="s">
        <v>1057</v>
      </c>
      <c r="D230" s="17" t="s">
        <v>754</v>
      </c>
      <c r="E230" s="17" t="s">
        <v>546</v>
      </c>
      <c r="F230" s="9">
        <f>VLOOKUP(B230,[1]Hoja4!$B$2:$E$492,4,0)</f>
        <v>32500</v>
      </c>
      <c r="G230" s="9">
        <v>932.75</v>
      </c>
      <c r="H230" s="9">
        <v>988</v>
      </c>
      <c r="I230" s="9">
        <v>0</v>
      </c>
      <c r="J230" s="9">
        <v>16403.46</v>
      </c>
      <c r="K230" s="9">
        <f t="shared" si="6"/>
        <v>18324.21</v>
      </c>
      <c r="L230" s="9">
        <f t="shared" si="7"/>
        <v>14175.79</v>
      </c>
      <c r="M230" s="32" t="s">
        <v>198</v>
      </c>
    </row>
    <row r="231" spans="1:13" ht="19.5" customHeight="1" x14ac:dyDescent="0.25">
      <c r="A231" s="102">
        <v>223</v>
      </c>
      <c r="B231" s="2" t="s">
        <v>506</v>
      </c>
      <c r="C231" s="17" t="s">
        <v>1057</v>
      </c>
      <c r="D231" s="17" t="s">
        <v>754</v>
      </c>
      <c r="E231" s="17" t="s">
        <v>546</v>
      </c>
      <c r="F231" s="9">
        <f>VLOOKUP(B231,[1]Hoja4!$B$2:$E$492,4,0)</f>
        <v>32500</v>
      </c>
      <c r="G231" s="9">
        <v>932.75</v>
      </c>
      <c r="H231" s="9">
        <v>988</v>
      </c>
      <c r="I231" s="9">
        <v>0</v>
      </c>
      <c r="J231" s="9">
        <v>16888.23</v>
      </c>
      <c r="K231" s="9">
        <f t="shared" si="6"/>
        <v>18808.98</v>
      </c>
      <c r="L231" s="9">
        <f t="shared" si="7"/>
        <v>13691.02</v>
      </c>
      <c r="M231" s="32" t="s">
        <v>198</v>
      </c>
    </row>
    <row r="232" spans="1:13" ht="19.5" customHeight="1" x14ac:dyDescent="0.25">
      <c r="A232" s="102">
        <v>224</v>
      </c>
      <c r="B232" s="2" t="s">
        <v>741</v>
      </c>
      <c r="C232" s="17" t="s">
        <v>1054</v>
      </c>
      <c r="D232" s="17" t="s">
        <v>723</v>
      </c>
      <c r="E232" s="17" t="s">
        <v>546</v>
      </c>
      <c r="F232" s="9">
        <f>VLOOKUP(B232,[1]Hoja4!$B$2:$E$492,4,0)</f>
        <v>35000</v>
      </c>
      <c r="G232" s="9">
        <v>1004.5</v>
      </c>
      <c r="H232" s="9">
        <v>1064</v>
      </c>
      <c r="I232" s="9">
        <v>0</v>
      </c>
      <c r="J232" s="9">
        <v>4171.62</v>
      </c>
      <c r="K232" s="9">
        <f t="shared" si="6"/>
        <v>6240.12</v>
      </c>
      <c r="L232" s="9">
        <f t="shared" si="7"/>
        <v>28759.88</v>
      </c>
      <c r="M232" s="32" t="s">
        <v>198</v>
      </c>
    </row>
    <row r="233" spans="1:13" ht="19.5" customHeight="1" x14ac:dyDescent="0.25">
      <c r="A233" s="102">
        <v>225</v>
      </c>
      <c r="B233" s="2" t="s">
        <v>408</v>
      </c>
      <c r="C233" s="17" t="s">
        <v>1054</v>
      </c>
      <c r="D233" s="17" t="s">
        <v>657</v>
      </c>
      <c r="E233" s="17" t="s">
        <v>546</v>
      </c>
      <c r="F233" s="9">
        <f>VLOOKUP(B233,[1]Hoja4!$B$2:$E$492,4,0)</f>
        <v>35000</v>
      </c>
      <c r="G233" s="9">
        <v>1004.5</v>
      </c>
      <c r="H233" s="9">
        <v>1064</v>
      </c>
      <c r="I233" s="9">
        <v>0</v>
      </c>
      <c r="J233" s="9">
        <v>9492.9399999999987</v>
      </c>
      <c r="K233" s="9">
        <f t="shared" si="6"/>
        <v>11561.439999999999</v>
      </c>
      <c r="L233" s="9">
        <f t="shared" si="7"/>
        <v>23438.560000000001</v>
      </c>
      <c r="M233" s="32" t="s">
        <v>198</v>
      </c>
    </row>
    <row r="234" spans="1:13" ht="19.5" customHeight="1" x14ac:dyDescent="0.25">
      <c r="A234" s="102">
        <v>226</v>
      </c>
      <c r="B234" s="2" t="s">
        <v>742</v>
      </c>
      <c r="C234" s="17" t="s">
        <v>1054</v>
      </c>
      <c r="D234" s="17" t="s">
        <v>733</v>
      </c>
      <c r="E234" s="17" t="s">
        <v>546</v>
      </c>
      <c r="F234" s="9">
        <f>VLOOKUP(B234,[1]Hoja4!$B$2:$E$492,4,0)</f>
        <v>35000</v>
      </c>
      <c r="G234" s="9">
        <v>1004.5</v>
      </c>
      <c r="H234" s="9">
        <v>1064</v>
      </c>
      <c r="I234" s="9">
        <v>0</v>
      </c>
      <c r="J234" s="9">
        <v>25</v>
      </c>
      <c r="K234" s="9">
        <f t="shared" si="6"/>
        <v>2093.5</v>
      </c>
      <c r="L234" s="9">
        <f t="shared" si="7"/>
        <v>32906.5</v>
      </c>
      <c r="M234" s="32" t="s">
        <v>198</v>
      </c>
    </row>
    <row r="235" spans="1:13" ht="19.5" customHeight="1" x14ac:dyDescent="0.25">
      <c r="A235" s="102">
        <v>227</v>
      </c>
      <c r="B235" s="2" t="s">
        <v>334</v>
      </c>
      <c r="C235" s="17" t="s">
        <v>1054</v>
      </c>
      <c r="D235" s="17" t="s">
        <v>747</v>
      </c>
      <c r="E235" s="17" t="s">
        <v>546</v>
      </c>
      <c r="F235" s="9">
        <f>VLOOKUP(B235,[1]Hoja4!$B$2:$E$492,4,0)</f>
        <v>42000</v>
      </c>
      <c r="G235" s="9">
        <v>1205.4000000000001</v>
      </c>
      <c r="H235" s="9">
        <v>1276.8</v>
      </c>
      <c r="I235" s="9">
        <v>724.92</v>
      </c>
      <c r="J235" s="9">
        <v>4225</v>
      </c>
      <c r="K235" s="9">
        <f t="shared" si="6"/>
        <v>7432.12</v>
      </c>
      <c r="L235" s="9">
        <f t="shared" si="7"/>
        <v>34567.879999999997</v>
      </c>
      <c r="M235" s="32" t="s">
        <v>199</v>
      </c>
    </row>
    <row r="236" spans="1:13" ht="19.5" customHeight="1" x14ac:dyDescent="0.25">
      <c r="A236" s="102">
        <v>228</v>
      </c>
      <c r="B236" s="2" t="s">
        <v>335</v>
      </c>
      <c r="C236" s="17" t="s">
        <v>1054</v>
      </c>
      <c r="D236" s="17" t="s">
        <v>733</v>
      </c>
      <c r="E236" s="17" t="s">
        <v>546</v>
      </c>
      <c r="F236" s="9">
        <f>VLOOKUP(B236,[1]Hoja4!$B$2:$E$492,4,0)</f>
        <v>42000</v>
      </c>
      <c r="G236" s="9">
        <v>1205.4000000000001</v>
      </c>
      <c r="H236" s="9">
        <v>1276.8</v>
      </c>
      <c r="I236" s="9">
        <v>436.95</v>
      </c>
      <c r="J236" s="9">
        <v>23310.559999999998</v>
      </c>
      <c r="K236" s="9">
        <f t="shared" si="6"/>
        <v>26229.71</v>
      </c>
      <c r="L236" s="9">
        <f t="shared" si="7"/>
        <v>15770.29</v>
      </c>
      <c r="M236" s="32" t="s">
        <v>199</v>
      </c>
    </row>
    <row r="237" spans="1:13" ht="19.5" customHeight="1" x14ac:dyDescent="0.25">
      <c r="A237" s="102">
        <v>229</v>
      </c>
      <c r="B237" s="2" t="s">
        <v>685</v>
      </c>
      <c r="C237" s="17" t="s">
        <v>1054</v>
      </c>
      <c r="D237" s="17" t="s">
        <v>747</v>
      </c>
      <c r="E237" s="17" t="s">
        <v>546</v>
      </c>
      <c r="F237" s="9">
        <f>VLOOKUP(B237,[1]Hoja4!$B$2:$E$492,4,0)</f>
        <v>35000</v>
      </c>
      <c r="G237" s="9">
        <v>1004.5</v>
      </c>
      <c r="H237" s="9">
        <v>1064</v>
      </c>
      <c r="I237" s="9">
        <v>0</v>
      </c>
      <c r="J237" s="9">
        <v>7301.61</v>
      </c>
      <c r="K237" s="9">
        <f t="shared" si="6"/>
        <v>9370.11</v>
      </c>
      <c r="L237" s="9">
        <f t="shared" si="7"/>
        <v>25629.89</v>
      </c>
      <c r="M237" s="32" t="s">
        <v>199</v>
      </c>
    </row>
    <row r="238" spans="1:13" ht="19.5" customHeight="1" x14ac:dyDescent="0.25">
      <c r="A238" s="102">
        <v>230</v>
      </c>
      <c r="B238" s="2" t="s">
        <v>686</v>
      </c>
      <c r="C238" s="17" t="s">
        <v>1054</v>
      </c>
      <c r="D238" s="17" t="s">
        <v>747</v>
      </c>
      <c r="E238" s="17" t="s">
        <v>546</v>
      </c>
      <c r="F238" s="9">
        <f>VLOOKUP(B238,[1]Hoja4!$B$2:$E$492,4,0)</f>
        <v>35000</v>
      </c>
      <c r="G238" s="9">
        <v>1004.5</v>
      </c>
      <c r="H238" s="9">
        <v>1064</v>
      </c>
      <c r="I238" s="9">
        <v>0</v>
      </c>
      <c r="J238" s="9">
        <v>6757.13</v>
      </c>
      <c r="K238" s="9">
        <f t="shared" si="6"/>
        <v>8825.630000000001</v>
      </c>
      <c r="L238" s="9">
        <f t="shared" si="7"/>
        <v>26174.37</v>
      </c>
      <c r="M238" s="32" t="s">
        <v>199</v>
      </c>
    </row>
    <row r="239" spans="1:13" ht="19.5" customHeight="1" x14ac:dyDescent="0.25">
      <c r="A239" s="102">
        <v>231</v>
      </c>
      <c r="B239" s="2" t="s">
        <v>687</v>
      </c>
      <c r="C239" s="17" t="s">
        <v>1054</v>
      </c>
      <c r="D239" s="17" t="s">
        <v>747</v>
      </c>
      <c r="E239" s="17" t="s">
        <v>546</v>
      </c>
      <c r="F239" s="9">
        <f>VLOOKUP(B239,[1]Hoja4!$B$2:$E$492,4,0)</f>
        <v>35000</v>
      </c>
      <c r="G239" s="9">
        <v>1004.5</v>
      </c>
      <c r="H239" s="9">
        <v>1064</v>
      </c>
      <c r="I239" s="9">
        <v>0</v>
      </c>
      <c r="J239" s="9">
        <v>125</v>
      </c>
      <c r="K239" s="9">
        <f t="shared" si="6"/>
        <v>2193.5</v>
      </c>
      <c r="L239" s="9">
        <f t="shared" si="7"/>
        <v>32806.5</v>
      </c>
      <c r="M239" s="32" t="s">
        <v>199</v>
      </c>
    </row>
    <row r="240" spans="1:13" ht="19.5" customHeight="1" x14ac:dyDescent="0.25">
      <c r="A240" s="102">
        <v>232</v>
      </c>
      <c r="B240" s="2" t="s">
        <v>688</v>
      </c>
      <c r="C240" s="17" t="s">
        <v>1055</v>
      </c>
      <c r="D240" s="17" t="s">
        <v>730</v>
      </c>
      <c r="E240" s="17" t="s">
        <v>546</v>
      </c>
      <c r="F240" s="9">
        <f>VLOOKUP(B240,[1]Hoja4!$B$2:$E$492,4,0)</f>
        <v>50000</v>
      </c>
      <c r="G240" s="9">
        <v>1435</v>
      </c>
      <c r="H240" s="9">
        <v>1520</v>
      </c>
      <c r="I240" s="9">
        <v>1854</v>
      </c>
      <c r="J240" s="9">
        <v>1625</v>
      </c>
      <c r="K240" s="9">
        <f t="shared" si="6"/>
        <v>6434</v>
      </c>
      <c r="L240" s="9">
        <f t="shared" si="7"/>
        <v>43566</v>
      </c>
      <c r="M240" s="32" t="s">
        <v>198</v>
      </c>
    </row>
    <row r="241" spans="1:13" ht="19.5" customHeight="1" x14ac:dyDescent="0.25">
      <c r="A241" s="102">
        <v>233</v>
      </c>
      <c r="B241" s="2" t="s">
        <v>689</v>
      </c>
      <c r="C241" s="17" t="s">
        <v>1054</v>
      </c>
      <c r="D241" s="17" t="s">
        <v>747</v>
      </c>
      <c r="E241" s="17" t="s">
        <v>546</v>
      </c>
      <c r="F241" s="9">
        <f>VLOOKUP(B241,[1]Hoja4!$B$2:$E$492,4,0)</f>
        <v>35000</v>
      </c>
      <c r="G241" s="9">
        <v>1004.5</v>
      </c>
      <c r="H241" s="9">
        <v>1064</v>
      </c>
      <c r="I241" s="9">
        <v>0</v>
      </c>
      <c r="J241" s="9">
        <v>25</v>
      </c>
      <c r="K241" s="9">
        <f t="shared" si="6"/>
        <v>2093.5</v>
      </c>
      <c r="L241" s="9">
        <f t="shared" si="7"/>
        <v>32906.5</v>
      </c>
      <c r="M241" s="32" t="s">
        <v>198</v>
      </c>
    </row>
    <row r="242" spans="1:13" ht="19.5" customHeight="1" x14ac:dyDescent="0.25">
      <c r="A242" s="102">
        <v>234</v>
      </c>
      <c r="B242" s="2" t="s">
        <v>994</v>
      </c>
      <c r="C242" s="17" t="s">
        <v>1054</v>
      </c>
      <c r="D242" s="17" t="s">
        <v>0</v>
      </c>
      <c r="E242" s="17" t="s">
        <v>546</v>
      </c>
      <c r="F242" s="9">
        <f>VLOOKUP(B242,[1]Hoja4!$B$2:$E$492,4,0)</f>
        <v>35000</v>
      </c>
      <c r="G242" s="9">
        <v>1004.5</v>
      </c>
      <c r="H242" s="9">
        <v>1064</v>
      </c>
      <c r="I242" s="9">
        <v>0</v>
      </c>
      <c r="J242" s="9">
        <v>25</v>
      </c>
      <c r="K242" s="9">
        <f t="shared" si="6"/>
        <v>2093.5</v>
      </c>
      <c r="L242" s="9">
        <f t="shared" si="7"/>
        <v>32906.5</v>
      </c>
      <c r="M242" s="32" t="s">
        <v>199</v>
      </c>
    </row>
    <row r="243" spans="1:13" ht="19.5" customHeight="1" x14ac:dyDescent="0.25">
      <c r="A243" s="102">
        <v>235</v>
      </c>
      <c r="B243" s="2" t="s">
        <v>1147</v>
      </c>
      <c r="C243" s="17" t="s">
        <v>1054</v>
      </c>
      <c r="D243" s="17" t="s">
        <v>719</v>
      </c>
      <c r="E243" s="17" t="s">
        <v>546</v>
      </c>
      <c r="F243" s="9">
        <f>VLOOKUP(B243,[1]Hoja4!$B$2:$E$492,4,0)</f>
        <v>42000</v>
      </c>
      <c r="G243" s="9">
        <v>1205.4000000000001</v>
      </c>
      <c r="H243" s="9">
        <v>1276.8</v>
      </c>
      <c r="I243" s="9">
        <v>724.92</v>
      </c>
      <c r="J243" s="9">
        <v>1285</v>
      </c>
      <c r="K243" s="9">
        <f t="shared" si="6"/>
        <v>4492.12</v>
      </c>
      <c r="L243" s="9">
        <f t="shared" si="7"/>
        <v>37507.879999999997</v>
      </c>
      <c r="M243" s="32" t="s">
        <v>198</v>
      </c>
    </row>
    <row r="244" spans="1:13" ht="19.5" customHeight="1" x14ac:dyDescent="0.25">
      <c r="A244" s="102">
        <v>236</v>
      </c>
      <c r="B244" s="2" t="s">
        <v>988</v>
      </c>
      <c r="C244" s="17" t="s">
        <v>1057</v>
      </c>
      <c r="D244" s="17" t="s">
        <v>754</v>
      </c>
      <c r="E244" s="17" t="s">
        <v>546</v>
      </c>
      <c r="F244" s="9">
        <f>VLOOKUP(B244,[1]Hoja4!$B$2:$E$492,4,0)</f>
        <v>42000</v>
      </c>
      <c r="G244" s="9">
        <v>1205.4000000000001</v>
      </c>
      <c r="H244" s="9">
        <v>1276.8</v>
      </c>
      <c r="I244" s="9">
        <v>724.92</v>
      </c>
      <c r="J244" s="9">
        <v>25</v>
      </c>
      <c r="K244" s="9">
        <f t="shared" si="6"/>
        <v>3232.12</v>
      </c>
      <c r="L244" s="9">
        <f t="shared" si="7"/>
        <v>38767.879999999997</v>
      </c>
      <c r="M244" s="32" t="s">
        <v>198</v>
      </c>
    </row>
    <row r="245" spans="1:13" ht="19.5" customHeight="1" x14ac:dyDescent="0.25">
      <c r="A245" s="102">
        <v>237</v>
      </c>
      <c r="B245" s="2" t="s">
        <v>974</v>
      </c>
      <c r="C245" s="17" t="s">
        <v>1054</v>
      </c>
      <c r="D245" s="17" t="s">
        <v>730</v>
      </c>
      <c r="E245" s="17" t="s">
        <v>546</v>
      </c>
      <c r="F245" s="9">
        <f>VLOOKUP(B245,[1]Hoja4!$B$2:$E$492,4,0)</f>
        <v>35000</v>
      </c>
      <c r="G245" s="9">
        <v>1004.5</v>
      </c>
      <c r="H245" s="9">
        <v>1064</v>
      </c>
      <c r="I245" s="9">
        <v>0</v>
      </c>
      <c r="J245" s="9">
        <v>1075</v>
      </c>
      <c r="K245" s="9">
        <f t="shared" si="6"/>
        <v>3143.5</v>
      </c>
      <c r="L245" s="9">
        <f t="shared" si="7"/>
        <v>31856.5</v>
      </c>
      <c r="M245" s="37" t="s">
        <v>199</v>
      </c>
    </row>
    <row r="246" spans="1:13" ht="19.5" customHeight="1" x14ac:dyDescent="0.25">
      <c r="A246" s="102">
        <v>238</v>
      </c>
      <c r="B246" s="2" t="s">
        <v>769</v>
      </c>
      <c r="C246" s="17" t="s">
        <v>1054</v>
      </c>
      <c r="D246" s="17" t="s">
        <v>657</v>
      </c>
      <c r="E246" s="17" t="s">
        <v>546</v>
      </c>
      <c r="F246" s="9">
        <f>VLOOKUP(B246,[1]Hoja4!$B$2:$E$492,4,0)</f>
        <v>35000</v>
      </c>
      <c r="G246" s="9">
        <v>1004.5</v>
      </c>
      <c r="H246" s="9">
        <v>1064</v>
      </c>
      <c r="I246" s="9">
        <v>0</v>
      </c>
      <c r="J246" s="9">
        <v>9031.02</v>
      </c>
      <c r="K246" s="9">
        <f t="shared" si="6"/>
        <v>11099.52</v>
      </c>
      <c r="L246" s="9">
        <f t="shared" si="7"/>
        <v>23900.48</v>
      </c>
      <c r="M246" s="37" t="s">
        <v>199</v>
      </c>
    </row>
    <row r="247" spans="1:13" ht="19.5" customHeight="1" x14ac:dyDescent="0.25">
      <c r="A247" s="102">
        <v>239</v>
      </c>
      <c r="B247" s="2" t="s">
        <v>975</v>
      </c>
      <c r="C247" s="17" t="s">
        <v>1054</v>
      </c>
      <c r="D247" s="17" t="s">
        <v>730</v>
      </c>
      <c r="E247" s="17" t="s">
        <v>546</v>
      </c>
      <c r="F247" s="9">
        <f>VLOOKUP(B247,[1]Hoja4!$B$2:$E$492,4,0)</f>
        <v>42000</v>
      </c>
      <c r="G247" s="9">
        <v>1205.4000000000001</v>
      </c>
      <c r="H247" s="9">
        <v>1276.8</v>
      </c>
      <c r="I247" s="9">
        <v>0</v>
      </c>
      <c r="J247" s="9">
        <v>1285</v>
      </c>
      <c r="K247" s="9">
        <f t="shared" si="6"/>
        <v>3767.2</v>
      </c>
      <c r="L247" s="9">
        <f t="shared" si="7"/>
        <v>38232.800000000003</v>
      </c>
      <c r="M247" s="37" t="s">
        <v>199</v>
      </c>
    </row>
    <row r="248" spans="1:13" ht="19.5" customHeight="1" x14ac:dyDescent="0.25">
      <c r="A248" s="102">
        <v>240</v>
      </c>
      <c r="B248" s="2" t="s">
        <v>1114</v>
      </c>
      <c r="C248" s="17" t="s">
        <v>1055</v>
      </c>
      <c r="D248" s="17" t="s">
        <v>730</v>
      </c>
      <c r="E248" s="17" t="s">
        <v>546</v>
      </c>
      <c r="F248" s="9">
        <f>VLOOKUP(B248,[1]Hoja4!$B$2:$E$492,4,0)</f>
        <v>45000</v>
      </c>
      <c r="G248" s="9">
        <v>1291.5</v>
      </c>
      <c r="H248" s="9">
        <v>1368</v>
      </c>
      <c r="I248" s="9">
        <v>0</v>
      </c>
      <c r="J248" s="9">
        <v>25</v>
      </c>
      <c r="K248" s="9">
        <f t="shared" si="6"/>
        <v>2684.5</v>
      </c>
      <c r="L248" s="9">
        <f t="shared" si="7"/>
        <v>42315.5</v>
      </c>
      <c r="M248" s="37" t="s">
        <v>198</v>
      </c>
    </row>
    <row r="249" spans="1:13" ht="19.5" customHeight="1" x14ac:dyDescent="0.25">
      <c r="A249" s="102">
        <v>241</v>
      </c>
      <c r="B249" s="2" t="s">
        <v>1115</v>
      </c>
      <c r="C249" s="17" t="s">
        <v>1054</v>
      </c>
      <c r="D249" s="17" t="s">
        <v>799</v>
      </c>
      <c r="E249" s="17" t="s">
        <v>546</v>
      </c>
      <c r="F249" s="9">
        <f>VLOOKUP(B249,[1]Hoja4!$B$2:$E$492,4,0)</f>
        <v>42000</v>
      </c>
      <c r="G249" s="9">
        <v>1205.4000000000001</v>
      </c>
      <c r="H249" s="9">
        <v>1276.8</v>
      </c>
      <c r="I249" s="9">
        <v>0</v>
      </c>
      <c r="J249" s="9">
        <v>1285</v>
      </c>
      <c r="K249" s="9">
        <f t="shared" si="6"/>
        <v>3767.2</v>
      </c>
      <c r="L249" s="9">
        <f t="shared" si="7"/>
        <v>38232.800000000003</v>
      </c>
      <c r="M249" s="37" t="s">
        <v>198</v>
      </c>
    </row>
    <row r="250" spans="1:13" ht="19.5" customHeight="1" x14ac:dyDescent="0.25">
      <c r="A250" s="102">
        <v>242</v>
      </c>
      <c r="B250" s="2" t="s">
        <v>690</v>
      </c>
      <c r="C250" s="17" t="s">
        <v>1054</v>
      </c>
      <c r="D250" s="17" t="s">
        <v>747</v>
      </c>
      <c r="E250" s="17" t="s">
        <v>546</v>
      </c>
      <c r="F250" s="9">
        <f>VLOOKUP(B250,[1]Hoja4!$B$2:$E$492,4,0)</f>
        <v>35000</v>
      </c>
      <c r="G250" s="9">
        <v>1004.5</v>
      </c>
      <c r="H250" s="9">
        <v>1064</v>
      </c>
      <c r="I250" s="9">
        <v>0</v>
      </c>
      <c r="J250" s="9">
        <v>5616.4699999999993</v>
      </c>
      <c r="K250" s="9">
        <f t="shared" si="6"/>
        <v>7684.9699999999993</v>
      </c>
      <c r="L250" s="9">
        <f t="shared" si="7"/>
        <v>27315.03</v>
      </c>
      <c r="M250" s="32" t="s">
        <v>199</v>
      </c>
    </row>
    <row r="251" spans="1:13" ht="19.5" customHeight="1" x14ac:dyDescent="0.25">
      <c r="A251" s="102">
        <v>243</v>
      </c>
      <c r="B251" s="2" t="s">
        <v>485</v>
      </c>
      <c r="C251" s="17" t="s">
        <v>1054</v>
      </c>
      <c r="D251" s="17" t="s">
        <v>730</v>
      </c>
      <c r="E251" s="17" t="s">
        <v>546</v>
      </c>
      <c r="F251" s="9">
        <f>VLOOKUP(B251,[1]Hoja4!$B$2:$E$492,4,0)</f>
        <v>35000</v>
      </c>
      <c r="G251" s="9">
        <v>1004.5</v>
      </c>
      <c r="H251" s="9">
        <v>1064</v>
      </c>
      <c r="I251" s="9">
        <v>0</v>
      </c>
      <c r="J251" s="9">
        <v>1525</v>
      </c>
      <c r="K251" s="9">
        <f t="shared" si="6"/>
        <v>3593.5</v>
      </c>
      <c r="L251" s="9">
        <f t="shared" si="7"/>
        <v>31406.5</v>
      </c>
      <c r="M251" s="37" t="s">
        <v>198</v>
      </c>
    </row>
    <row r="252" spans="1:13" ht="19.5" customHeight="1" x14ac:dyDescent="0.25">
      <c r="A252" s="102">
        <v>244</v>
      </c>
      <c r="B252" s="2" t="s">
        <v>81</v>
      </c>
      <c r="C252" s="17" t="s">
        <v>1054</v>
      </c>
      <c r="D252" s="17" t="s">
        <v>105</v>
      </c>
      <c r="E252" s="17" t="s">
        <v>546</v>
      </c>
      <c r="F252" s="9">
        <f>VLOOKUP(B252,[1]Hoja4!$B$2:$E$492,4,0)</f>
        <v>42000</v>
      </c>
      <c r="G252" s="9">
        <v>1205.4000000000001</v>
      </c>
      <c r="H252" s="9">
        <v>1276.8</v>
      </c>
      <c r="I252" s="9">
        <v>724.92</v>
      </c>
      <c r="J252" s="9">
        <v>6531.25</v>
      </c>
      <c r="K252" s="9">
        <f t="shared" si="6"/>
        <v>9738.369999999999</v>
      </c>
      <c r="L252" s="9">
        <f t="shared" si="7"/>
        <v>32261.63</v>
      </c>
      <c r="M252" s="32" t="s">
        <v>199</v>
      </c>
    </row>
    <row r="253" spans="1:13" ht="19.5" customHeight="1" x14ac:dyDescent="0.25">
      <c r="A253" s="102">
        <v>245</v>
      </c>
      <c r="B253" s="2" t="s">
        <v>36</v>
      </c>
      <c r="C253" s="17" t="s">
        <v>1058</v>
      </c>
      <c r="D253" s="17" t="s">
        <v>428</v>
      </c>
      <c r="E253" s="17" t="s">
        <v>546</v>
      </c>
      <c r="F253" s="9">
        <f>VLOOKUP(B253,[1]Hoja4!$B$2:$E$492,4,0)</f>
        <v>50000</v>
      </c>
      <c r="G253" s="9">
        <v>1435</v>
      </c>
      <c r="H253" s="9">
        <v>1520</v>
      </c>
      <c r="I253" s="9">
        <v>1854</v>
      </c>
      <c r="J253" s="9">
        <v>18316.07</v>
      </c>
      <c r="K253" s="9">
        <f t="shared" si="6"/>
        <v>23125.07</v>
      </c>
      <c r="L253" s="9">
        <f t="shared" si="7"/>
        <v>26874.93</v>
      </c>
      <c r="M253" s="32" t="s">
        <v>199</v>
      </c>
    </row>
    <row r="254" spans="1:13" ht="19.5" customHeight="1" x14ac:dyDescent="0.25">
      <c r="A254" s="102">
        <v>246</v>
      </c>
      <c r="B254" s="2" t="s">
        <v>392</v>
      </c>
      <c r="C254" s="17" t="s">
        <v>1054</v>
      </c>
      <c r="D254" s="17" t="s">
        <v>657</v>
      </c>
      <c r="E254" s="17" t="s">
        <v>546</v>
      </c>
      <c r="F254" s="9">
        <f>VLOOKUP(B254,[1]Hoja4!$B$2:$E$492,4,0)</f>
        <v>35000</v>
      </c>
      <c r="G254" s="9">
        <v>1004.5</v>
      </c>
      <c r="H254" s="9">
        <v>1064</v>
      </c>
      <c r="I254" s="9">
        <v>0</v>
      </c>
      <c r="J254" s="9">
        <v>25</v>
      </c>
      <c r="K254" s="9">
        <f t="shared" si="6"/>
        <v>2093.5</v>
      </c>
      <c r="L254" s="9">
        <f t="shared" si="7"/>
        <v>32906.5</v>
      </c>
      <c r="M254" s="32" t="s">
        <v>198</v>
      </c>
    </row>
    <row r="255" spans="1:13" ht="19.5" customHeight="1" x14ac:dyDescent="0.25">
      <c r="A255" s="102">
        <v>247</v>
      </c>
      <c r="B255" s="2" t="s">
        <v>1168</v>
      </c>
      <c r="C255" s="17" t="s">
        <v>1054</v>
      </c>
      <c r="D255" s="17" t="s">
        <v>719</v>
      </c>
      <c r="E255" s="17" t="s">
        <v>546</v>
      </c>
      <c r="F255" s="9">
        <f>VLOOKUP(B255,[1]Hoja4!$B$2:$E$492,4,0)</f>
        <v>50000</v>
      </c>
      <c r="G255" s="9">
        <v>1435</v>
      </c>
      <c r="H255" s="9">
        <v>1520</v>
      </c>
      <c r="I255" s="9">
        <v>1854</v>
      </c>
      <c r="J255" s="9">
        <v>25</v>
      </c>
      <c r="K255" s="9">
        <f t="shared" si="6"/>
        <v>4834</v>
      </c>
      <c r="L255" s="9">
        <f t="shared" si="7"/>
        <v>45166</v>
      </c>
      <c r="M255" s="32" t="s">
        <v>198</v>
      </c>
    </row>
    <row r="256" spans="1:13" ht="19.5" customHeight="1" x14ac:dyDescent="0.25">
      <c r="A256" s="102">
        <v>248</v>
      </c>
      <c r="B256" s="2" t="s">
        <v>563</v>
      </c>
      <c r="C256" s="17" t="s">
        <v>1054</v>
      </c>
      <c r="D256" s="17" t="s">
        <v>1384</v>
      </c>
      <c r="E256" s="17" t="s">
        <v>546</v>
      </c>
      <c r="F256" s="9">
        <f>VLOOKUP(B256,[1]Hoja4!$B$2:$E$492,4,0)</f>
        <v>42000</v>
      </c>
      <c r="G256" s="9">
        <v>1205.4000000000001</v>
      </c>
      <c r="H256" s="9">
        <v>1276.8</v>
      </c>
      <c r="I256" s="9">
        <v>0</v>
      </c>
      <c r="J256" s="9">
        <v>4378</v>
      </c>
      <c r="K256" s="9">
        <f t="shared" si="6"/>
        <v>6860.2</v>
      </c>
      <c r="L256" s="9">
        <f t="shared" si="7"/>
        <v>35139.800000000003</v>
      </c>
      <c r="M256" s="32" t="s">
        <v>198</v>
      </c>
    </row>
    <row r="257" spans="1:13" ht="19.5" customHeight="1" x14ac:dyDescent="0.25">
      <c r="A257" s="102">
        <v>249</v>
      </c>
      <c r="B257" s="2" t="s">
        <v>1405</v>
      </c>
      <c r="C257" s="17" t="s">
        <v>1054</v>
      </c>
      <c r="D257" s="17" t="s">
        <v>755</v>
      </c>
      <c r="E257" s="17" t="s">
        <v>546</v>
      </c>
      <c r="F257" s="9">
        <f>VLOOKUP(B257,[1]Hoja4!$B$2:$E$492,4,0)</f>
        <v>42000</v>
      </c>
      <c r="G257" s="9">
        <v>1205.4000000000001</v>
      </c>
      <c r="H257" s="9">
        <v>1276.8</v>
      </c>
      <c r="I257" s="9">
        <v>724.92</v>
      </c>
      <c r="J257" s="9">
        <v>25</v>
      </c>
      <c r="K257" s="9">
        <f t="shared" si="6"/>
        <v>3232.12</v>
      </c>
      <c r="L257" s="9">
        <f t="shared" si="7"/>
        <v>38767.879999999997</v>
      </c>
      <c r="M257" s="32" t="s">
        <v>199</v>
      </c>
    </row>
    <row r="258" spans="1:13" ht="19.5" customHeight="1" x14ac:dyDescent="0.25">
      <c r="A258" s="102">
        <v>250</v>
      </c>
      <c r="B258" s="2" t="s">
        <v>327</v>
      </c>
      <c r="C258" s="17" t="s">
        <v>1059</v>
      </c>
      <c r="D258" s="17" t="s">
        <v>1175</v>
      </c>
      <c r="E258" s="17" t="s">
        <v>546</v>
      </c>
      <c r="F258" s="9">
        <f>VLOOKUP(B258,[1]Hoja4!$B$2:$E$492,4,0)</f>
        <v>35000</v>
      </c>
      <c r="G258" s="9">
        <v>1004.5</v>
      </c>
      <c r="H258" s="9">
        <v>1064</v>
      </c>
      <c r="I258" s="9">
        <v>0</v>
      </c>
      <c r="J258" s="9">
        <v>8062.28</v>
      </c>
      <c r="K258" s="9">
        <f t="shared" si="6"/>
        <v>10130.779999999999</v>
      </c>
      <c r="L258" s="9">
        <f t="shared" si="7"/>
        <v>24869.22</v>
      </c>
      <c r="M258" s="32" t="s">
        <v>198</v>
      </c>
    </row>
    <row r="259" spans="1:13" ht="19.5" customHeight="1" x14ac:dyDescent="0.25">
      <c r="A259" s="102">
        <v>251</v>
      </c>
      <c r="B259" s="2" t="s">
        <v>193</v>
      </c>
      <c r="C259" s="17" t="s">
        <v>15</v>
      </c>
      <c r="D259" s="17" t="s">
        <v>756</v>
      </c>
      <c r="E259" s="17" t="s">
        <v>546</v>
      </c>
      <c r="F259" s="9">
        <f>VLOOKUP(B259,[1]Hoja4!$B$2:$E$492,4,0)</f>
        <v>30000</v>
      </c>
      <c r="G259" s="9">
        <v>861</v>
      </c>
      <c r="H259" s="9">
        <v>912</v>
      </c>
      <c r="I259" s="9">
        <v>0</v>
      </c>
      <c r="J259" s="9">
        <v>6676.46</v>
      </c>
      <c r="K259" s="9">
        <f t="shared" si="6"/>
        <v>8449.4599999999991</v>
      </c>
      <c r="L259" s="9">
        <f t="shared" si="7"/>
        <v>21550.54</v>
      </c>
      <c r="M259" s="32" t="s">
        <v>198</v>
      </c>
    </row>
    <row r="260" spans="1:13" ht="19.5" customHeight="1" x14ac:dyDescent="0.25">
      <c r="A260" s="102">
        <v>252</v>
      </c>
      <c r="B260" s="2" t="s">
        <v>416</v>
      </c>
      <c r="C260" s="17" t="s">
        <v>1060</v>
      </c>
      <c r="D260" s="17" t="s">
        <v>657</v>
      </c>
      <c r="E260" s="17" t="s">
        <v>546</v>
      </c>
      <c r="F260" s="9">
        <f>VLOOKUP(B260,[1]Hoja4!$B$2:$E$492,4,0)</f>
        <v>30000</v>
      </c>
      <c r="G260" s="9">
        <v>861</v>
      </c>
      <c r="H260" s="9">
        <v>912</v>
      </c>
      <c r="I260" s="9">
        <v>0</v>
      </c>
      <c r="J260" s="9">
        <v>9653.4599999999991</v>
      </c>
      <c r="K260" s="9">
        <f t="shared" si="6"/>
        <v>11426.46</v>
      </c>
      <c r="L260" s="9">
        <f t="shared" si="7"/>
        <v>18573.54</v>
      </c>
      <c r="M260" s="32" t="s">
        <v>198</v>
      </c>
    </row>
    <row r="261" spans="1:13" ht="19.5" customHeight="1" x14ac:dyDescent="0.25">
      <c r="A261" s="102">
        <v>253</v>
      </c>
      <c r="B261" s="2" t="s">
        <v>98</v>
      </c>
      <c r="C261" s="17" t="s">
        <v>1060</v>
      </c>
      <c r="D261" s="17" t="s">
        <v>756</v>
      </c>
      <c r="E261" s="17" t="s">
        <v>546</v>
      </c>
      <c r="F261" s="9">
        <f>VLOOKUP(B261,[1]Hoja4!$B$2:$E$492,4,0)</f>
        <v>30000</v>
      </c>
      <c r="G261" s="9">
        <v>861</v>
      </c>
      <c r="H261" s="9">
        <v>912</v>
      </c>
      <c r="I261" s="9">
        <v>0</v>
      </c>
      <c r="J261" s="9">
        <v>4892.8</v>
      </c>
      <c r="K261" s="9">
        <f t="shared" si="6"/>
        <v>6665.8</v>
      </c>
      <c r="L261" s="9">
        <f t="shared" si="7"/>
        <v>23334.2</v>
      </c>
      <c r="M261" s="32" t="s">
        <v>198</v>
      </c>
    </row>
    <row r="262" spans="1:13" ht="19.5" customHeight="1" x14ac:dyDescent="0.25">
      <c r="A262" s="102">
        <v>254</v>
      </c>
      <c r="B262" s="2" t="s">
        <v>304</v>
      </c>
      <c r="C262" s="17" t="s">
        <v>15</v>
      </c>
      <c r="D262" s="17" t="s">
        <v>756</v>
      </c>
      <c r="E262" s="17" t="s">
        <v>546</v>
      </c>
      <c r="F262" s="9">
        <f>VLOOKUP(B262,[1]Hoja4!$B$2:$E$492,4,0)</f>
        <v>30000</v>
      </c>
      <c r="G262" s="9">
        <v>861</v>
      </c>
      <c r="H262" s="9">
        <v>912</v>
      </c>
      <c r="I262" s="9">
        <v>0</v>
      </c>
      <c r="J262" s="9">
        <v>16913.72</v>
      </c>
      <c r="K262" s="9">
        <f t="shared" si="6"/>
        <v>18686.72</v>
      </c>
      <c r="L262" s="9">
        <f t="shared" si="7"/>
        <v>11313.279999999999</v>
      </c>
      <c r="M262" s="32" t="s">
        <v>198</v>
      </c>
    </row>
    <row r="263" spans="1:13" ht="19.5" customHeight="1" x14ac:dyDescent="0.25">
      <c r="A263" s="102">
        <v>255</v>
      </c>
      <c r="B263" s="2" t="s">
        <v>134</v>
      </c>
      <c r="C263" s="17" t="s">
        <v>15</v>
      </c>
      <c r="D263" s="17" t="s">
        <v>756</v>
      </c>
      <c r="E263" s="17" t="s">
        <v>546</v>
      </c>
      <c r="F263" s="9">
        <f>VLOOKUP(B263,[1]Hoja4!$B$2:$E$492,4,0)</f>
        <v>30000</v>
      </c>
      <c r="G263" s="9">
        <v>861</v>
      </c>
      <c r="H263" s="9">
        <v>912</v>
      </c>
      <c r="I263" s="9">
        <v>0</v>
      </c>
      <c r="J263" s="9">
        <v>25</v>
      </c>
      <c r="K263" s="9">
        <f t="shared" si="6"/>
        <v>1798</v>
      </c>
      <c r="L263" s="9">
        <f t="shared" si="7"/>
        <v>28202</v>
      </c>
      <c r="M263" s="32" t="s">
        <v>198</v>
      </c>
    </row>
    <row r="264" spans="1:13" ht="19.5" customHeight="1" x14ac:dyDescent="0.25">
      <c r="A264" s="102">
        <v>256</v>
      </c>
      <c r="B264" s="2" t="s">
        <v>567</v>
      </c>
      <c r="C264" s="17" t="s">
        <v>15</v>
      </c>
      <c r="D264" s="17" t="s">
        <v>756</v>
      </c>
      <c r="E264" s="17" t="s">
        <v>546</v>
      </c>
      <c r="F264" s="9">
        <f>VLOOKUP(B264,[1]Hoja4!$B$2:$E$492,4,0)</f>
        <v>25000</v>
      </c>
      <c r="G264" s="9">
        <v>717.5</v>
      </c>
      <c r="H264" s="9">
        <v>760</v>
      </c>
      <c r="I264" s="9">
        <v>0</v>
      </c>
      <c r="J264" s="9">
        <v>775</v>
      </c>
      <c r="K264" s="9">
        <f t="shared" si="6"/>
        <v>2252.5</v>
      </c>
      <c r="L264" s="9">
        <f t="shared" si="7"/>
        <v>22747.5</v>
      </c>
      <c r="M264" s="32" t="s">
        <v>198</v>
      </c>
    </row>
    <row r="265" spans="1:13" ht="19.5" customHeight="1" x14ac:dyDescent="0.25">
      <c r="A265" s="102">
        <v>257</v>
      </c>
      <c r="B265" s="2" t="s">
        <v>329</v>
      </c>
      <c r="C265" s="17" t="s">
        <v>1060</v>
      </c>
      <c r="D265" s="17" t="s">
        <v>756</v>
      </c>
      <c r="E265" s="17" t="s">
        <v>546</v>
      </c>
      <c r="F265" s="9">
        <f>VLOOKUP(B265,[1]Hoja4!$B$2:$E$492,4,0)</f>
        <v>30000</v>
      </c>
      <c r="G265" s="9">
        <v>861</v>
      </c>
      <c r="H265" s="9">
        <v>912</v>
      </c>
      <c r="I265" s="9">
        <v>0</v>
      </c>
      <c r="J265" s="9">
        <v>8828.7799999999988</v>
      </c>
      <c r="K265" s="9">
        <f t="shared" si="6"/>
        <v>10601.779999999999</v>
      </c>
      <c r="L265" s="9">
        <f t="shared" si="7"/>
        <v>19398.22</v>
      </c>
      <c r="M265" s="32" t="s">
        <v>198</v>
      </c>
    </row>
    <row r="266" spans="1:13" ht="19.5" customHeight="1" x14ac:dyDescent="0.25">
      <c r="A266" s="102">
        <v>258</v>
      </c>
      <c r="B266" s="2" t="s">
        <v>528</v>
      </c>
      <c r="C266" s="17" t="s">
        <v>1060</v>
      </c>
      <c r="D266" s="17" t="s">
        <v>756</v>
      </c>
      <c r="E266" s="17" t="s">
        <v>546</v>
      </c>
      <c r="F266" s="9">
        <f>VLOOKUP(B266,[1]Hoja4!$B$2:$E$492,4,0)</f>
        <v>30000</v>
      </c>
      <c r="G266" s="9">
        <v>861</v>
      </c>
      <c r="H266" s="9">
        <v>912</v>
      </c>
      <c r="I266" s="9">
        <v>0</v>
      </c>
      <c r="J266" s="9">
        <v>1925</v>
      </c>
      <c r="K266" s="9">
        <f t="shared" ref="K266:K329" si="8">+G266+H266+I266+J266</f>
        <v>3698</v>
      </c>
      <c r="L266" s="9">
        <f t="shared" ref="L266:L329" si="9">+F266-K266</f>
        <v>26302</v>
      </c>
      <c r="M266" s="32" t="s">
        <v>198</v>
      </c>
    </row>
    <row r="267" spans="1:13" ht="19.5" customHeight="1" x14ac:dyDescent="0.25">
      <c r="A267" s="102">
        <v>259</v>
      </c>
      <c r="B267" s="2" t="s">
        <v>66</v>
      </c>
      <c r="C267" s="17" t="s">
        <v>15</v>
      </c>
      <c r="D267" s="17" t="s">
        <v>756</v>
      </c>
      <c r="E267" s="17" t="s">
        <v>546</v>
      </c>
      <c r="F267" s="9">
        <f>VLOOKUP(B267,[1]Hoja4!$B$2:$E$492,4,0)</f>
        <v>30000</v>
      </c>
      <c r="G267" s="9">
        <v>861</v>
      </c>
      <c r="H267" s="9">
        <v>912</v>
      </c>
      <c r="I267" s="9">
        <v>0</v>
      </c>
      <c r="J267" s="9">
        <v>8425.369999999999</v>
      </c>
      <c r="K267" s="9">
        <f t="shared" si="8"/>
        <v>10198.369999999999</v>
      </c>
      <c r="L267" s="9">
        <f t="shared" si="9"/>
        <v>19801.63</v>
      </c>
      <c r="M267" s="32" t="s">
        <v>198</v>
      </c>
    </row>
    <row r="268" spans="1:13" ht="19.5" customHeight="1" x14ac:dyDescent="0.25">
      <c r="A268" s="102">
        <v>260</v>
      </c>
      <c r="B268" s="2" t="s">
        <v>37</v>
      </c>
      <c r="C268" s="17" t="s">
        <v>15</v>
      </c>
      <c r="D268" s="17" t="s">
        <v>756</v>
      </c>
      <c r="E268" s="17" t="s">
        <v>546</v>
      </c>
      <c r="F268" s="9">
        <f>VLOOKUP(B268,[1]Hoja4!$B$2:$E$492,4,0)</f>
        <v>30000</v>
      </c>
      <c r="G268" s="9">
        <v>861</v>
      </c>
      <c r="H268" s="9">
        <v>912</v>
      </c>
      <c r="I268" s="9">
        <v>0</v>
      </c>
      <c r="J268" s="9">
        <v>5777.3</v>
      </c>
      <c r="K268" s="9">
        <f t="shared" si="8"/>
        <v>7550.3</v>
      </c>
      <c r="L268" s="9">
        <f t="shared" si="9"/>
        <v>22449.7</v>
      </c>
      <c r="M268" s="32" t="s">
        <v>198</v>
      </c>
    </row>
    <row r="269" spans="1:13" ht="19.5" customHeight="1" x14ac:dyDescent="0.25">
      <c r="A269" s="102">
        <v>261</v>
      </c>
      <c r="B269" s="2" t="s">
        <v>35</v>
      </c>
      <c r="C269" s="17" t="s">
        <v>1060</v>
      </c>
      <c r="D269" s="17" t="s">
        <v>756</v>
      </c>
      <c r="E269" s="17" t="s">
        <v>546</v>
      </c>
      <c r="F269" s="9">
        <f>VLOOKUP(B269,[1]Hoja4!$B$2:$E$492,4,0)</f>
        <v>30000</v>
      </c>
      <c r="G269" s="9">
        <v>861</v>
      </c>
      <c r="H269" s="9">
        <v>912</v>
      </c>
      <c r="I269" s="9">
        <v>0</v>
      </c>
      <c r="J269" s="9">
        <v>3661.92</v>
      </c>
      <c r="K269" s="9">
        <f t="shared" si="8"/>
        <v>5434.92</v>
      </c>
      <c r="L269" s="9">
        <f t="shared" si="9"/>
        <v>24565.08</v>
      </c>
      <c r="M269" s="32" t="s">
        <v>198</v>
      </c>
    </row>
    <row r="270" spans="1:13" ht="19.5" customHeight="1" x14ac:dyDescent="0.25">
      <c r="A270" s="102">
        <v>262</v>
      </c>
      <c r="B270" s="2" t="s">
        <v>495</v>
      </c>
      <c r="C270" s="17" t="s">
        <v>15</v>
      </c>
      <c r="D270" s="17" t="s">
        <v>756</v>
      </c>
      <c r="E270" s="17" t="s">
        <v>546</v>
      </c>
      <c r="F270" s="9">
        <f>VLOOKUP(B270,[1]Hoja4!$B$2:$E$492,4,0)</f>
        <v>30000</v>
      </c>
      <c r="G270" s="9">
        <v>861</v>
      </c>
      <c r="H270" s="9">
        <v>912</v>
      </c>
      <c r="I270" s="9">
        <v>0</v>
      </c>
      <c r="J270" s="9">
        <v>11110.73</v>
      </c>
      <c r="K270" s="9">
        <f t="shared" si="8"/>
        <v>12883.73</v>
      </c>
      <c r="L270" s="9">
        <f t="shared" si="9"/>
        <v>17116.27</v>
      </c>
      <c r="M270" s="32" t="s">
        <v>198</v>
      </c>
    </row>
    <row r="271" spans="1:13" ht="19.5" customHeight="1" x14ac:dyDescent="0.25">
      <c r="A271" s="102">
        <v>263</v>
      </c>
      <c r="B271" s="2" t="s">
        <v>16</v>
      </c>
      <c r="C271" s="17" t="s">
        <v>15</v>
      </c>
      <c r="D271" s="17" t="s">
        <v>756</v>
      </c>
      <c r="E271" s="17" t="s">
        <v>546</v>
      </c>
      <c r="F271" s="9">
        <f>VLOOKUP(B271,[1]Hoja4!$B$2:$E$492,4,0)</f>
        <v>30000</v>
      </c>
      <c r="G271" s="9">
        <v>861</v>
      </c>
      <c r="H271" s="9">
        <v>912</v>
      </c>
      <c r="I271" s="9">
        <v>0</v>
      </c>
      <c r="J271" s="9">
        <v>4540.8899999999994</v>
      </c>
      <c r="K271" s="9">
        <f t="shared" si="8"/>
        <v>6313.8899999999994</v>
      </c>
      <c r="L271" s="9">
        <f t="shared" si="9"/>
        <v>23686.11</v>
      </c>
      <c r="M271" s="32" t="s">
        <v>198</v>
      </c>
    </row>
    <row r="272" spans="1:13" ht="19.5" customHeight="1" x14ac:dyDescent="0.25">
      <c r="A272" s="102">
        <v>264</v>
      </c>
      <c r="B272" s="2" t="s">
        <v>628</v>
      </c>
      <c r="C272" s="17" t="s">
        <v>15</v>
      </c>
      <c r="D272" s="17" t="s">
        <v>756</v>
      </c>
      <c r="E272" s="17" t="s">
        <v>546</v>
      </c>
      <c r="F272" s="9">
        <f>VLOOKUP(B272,[1]Hoja4!$B$2:$E$492,4,0)</f>
        <v>20000</v>
      </c>
      <c r="G272" s="9">
        <v>574</v>
      </c>
      <c r="H272" s="9">
        <v>608</v>
      </c>
      <c r="I272" s="9">
        <v>0</v>
      </c>
      <c r="J272" s="9">
        <v>125</v>
      </c>
      <c r="K272" s="9">
        <f t="shared" si="8"/>
        <v>1307</v>
      </c>
      <c r="L272" s="9">
        <f t="shared" si="9"/>
        <v>18693</v>
      </c>
      <c r="M272" s="32" t="s">
        <v>198</v>
      </c>
    </row>
    <row r="273" spans="1:13" ht="19.5" customHeight="1" x14ac:dyDescent="0.25">
      <c r="A273" s="102">
        <v>265</v>
      </c>
      <c r="B273" s="2" t="s">
        <v>636</v>
      </c>
      <c r="C273" s="17" t="s">
        <v>15</v>
      </c>
      <c r="D273" s="17" t="s">
        <v>756</v>
      </c>
      <c r="E273" s="17" t="s">
        <v>546</v>
      </c>
      <c r="F273" s="9">
        <f>VLOOKUP(B273,[1]Hoja4!$B$2:$E$492,4,0)</f>
        <v>20000</v>
      </c>
      <c r="G273" s="9">
        <v>574</v>
      </c>
      <c r="H273" s="9">
        <v>608</v>
      </c>
      <c r="I273" s="9">
        <v>0</v>
      </c>
      <c r="J273" s="9">
        <v>125</v>
      </c>
      <c r="K273" s="9">
        <f t="shared" si="8"/>
        <v>1307</v>
      </c>
      <c r="L273" s="9">
        <f t="shared" si="9"/>
        <v>18693</v>
      </c>
      <c r="M273" s="32" t="s">
        <v>198</v>
      </c>
    </row>
    <row r="274" spans="1:13" ht="19.5" customHeight="1" x14ac:dyDescent="0.25">
      <c r="A274" s="102">
        <v>266</v>
      </c>
      <c r="B274" s="2" t="s">
        <v>668</v>
      </c>
      <c r="C274" s="17" t="s">
        <v>15</v>
      </c>
      <c r="D274" s="17" t="s">
        <v>756</v>
      </c>
      <c r="E274" s="17" t="s">
        <v>546</v>
      </c>
      <c r="F274" s="9">
        <f>VLOOKUP(B274,[1]Hoja4!$B$2:$E$492,4,0)</f>
        <v>20000</v>
      </c>
      <c r="G274" s="9">
        <v>574</v>
      </c>
      <c r="H274" s="9">
        <v>608</v>
      </c>
      <c r="I274" s="9">
        <v>0</v>
      </c>
      <c r="J274" s="9">
        <v>2772.5699999999997</v>
      </c>
      <c r="K274" s="9">
        <f t="shared" si="8"/>
        <v>3954.5699999999997</v>
      </c>
      <c r="L274" s="9">
        <f t="shared" si="9"/>
        <v>16045.43</v>
      </c>
      <c r="M274" s="32" t="s">
        <v>198</v>
      </c>
    </row>
    <row r="275" spans="1:13" ht="19.5" customHeight="1" x14ac:dyDescent="0.25">
      <c r="A275" s="102">
        <v>267</v>
      </c>
      <c r="B275" s="2" t="s">
        <v>669</v>
      </c>
      <c r="C275" s="17" t="s">
        <v>15</v>
      </c>
      <c r="D275" s="17" t="s">
        <v>756</v>
      </c>
      <c r="E275" s="17" t="s">
        <v>546</v>
      </c>
      <c r="F275" s="9">
        <f>VLOOKUP(B275,[1]Hoja4!$B$2:$E$492,4,0)</f>
        <v>20000</v>
      </c>
      <c r="G275" s="9">
        <v>574</v>
      </c>
      <c r="H275" s="9">
        <v>608</v>
      </c>
      <c r="I275" s="9">
        <v>0</v>
      </c>
      <c r="J275" s="9">
        <v>2164.65</v>
      </c>
      <c r="K275" s="9">
        <f t="shared" si="8"/>
        <v>3346.65</v>
      </c>
      <c r="L275" s="9">
        <f t="shared" si="9"/>
        <v>16653.349999999999</v>
      </c>
      <c r="M275" s="32" t="s">
        <v>198</v>
      </c>
    </row>
    <row r="276" spans="1:13" ht="19.5" customHeight="1" x14ac:dyDescent="0.25">
      <c r="A276" s="102">
        <v>268</v>
      </c>
      <c r="B276" s="2" t="s">
        <v>670</v>
      </c>
      <c r="C276" s="17" t="s">
        <v>15</v>
      </c>
      <c r="D276" s="17" t="s">
        <v>756</v>
      </c>
      <c r="E276" s="17" t="s">
        <v>546</v>
      </c>
      <c r="F276" s="9">
        <f>VLOOKUP(B276,[1]Hoja4!$B$2:$E$492,4,0)</f>
        <v>20000</v>
      </c>
      <c r="G276" s="9">
        <v>574</v>
      </c>
      <c r="H276" s="9">
        <v>608</v>
      </c>
      <c r="I276" s="9">
        <v>0</v>
      </c>
      <c r="J276" s="9">
        <v>125</v>
      </c>
      <c r="K276" s="9">
        <f t="shared" si="8"/>
        <v>1307</v>
      </c>
      <c r="L276" s="9">
        <f t="shared" si="9"/>
        <v>18693</v>
      </c>
      <c r="M276" s="32" t="s">
        <v>198</v>
      </c>
    </row>
    <row r="277" spans="1:13" ht="19.5" customHeight="1" x14ac:dyDescent="0.25">
      <c r="A277" s="102">
        <v>269</v>
      </c>
      <c r="B277" s="2" t="s">
        <v>684</v>
      </c>
      <c r="C277" s="17" t="s">
        <v>1060</v>
      </c>
      <c r="D277" s="17" t="s">
        <v>756</v>
      </c>
      <c r="E277" s="17" t="s">
        <v>546</v>
      </c>
      <c r="F277" s="9">
        <f>VLOOKUP(B277,[1]Hoja4!$B$2:$E$492,4,0)</f>
        <v>20000</v>
      </c>
      <c r="G277" s="9">
        <v>574</v>
      </c>
      <c r="H277" s="9">
        <v>608</v>
      </c>
      <c r="I277" s="9">
        <v>0</v>
      </c>
      <c r="J277" s="9">
        <v>3915.39</v>
      </c>
      <c r="K277" s="9">
        <f t="shared" si="8"/>
        <v>5097.3899999999994</v>
      </c>
      <c r="L277" s="9">
        <f t="shared" si="9"/>
        <v>14902.61</v>
      </c>
      <c r="M277" s="32" t="s">
        <v>198</v>
      </c>
    </row>
    <row r="278" spans="1:13" ht="19.5" customHeight="1" x14ac:dyDescent="0.25">
      <c r="A278" s="102">
        <v>270</v>
      </c>
      <c r="B278" s="2" t="s">
        <v>671</v>
      </c>
      <c r="C278" s="17" t="s">
        <v>15</v>
      </c>
      <c r="D278" s="17" t="s">
        <v>756</v>
      </c>
      <c r="E278" s="17" t="s">
        <v>546</v>
      </c>
      <c r="F278" s="9">
        <f>VLOOKUP(B278,[1]Hoja4!$B$2:$E$492,4,0)</f>
        <v>20000</v>
      </c>
      <c r="G278" s="9">
        <v>574</v>
      </c>
      <c r="H278" s="9">
        <v>608</v>
      </c>
      <c r="I278" s="9">
        <v>0</v>
      </c>
      <c r="J278" s="9">
        <v>3434.55</v>
      </c>
      <c r="K278" s="9">
        <f t="shared" si="8"/>
        <v>4616.55</v>
      </c>
      <c r="L278" s="9">
        <f t="shared" si="9"/>
        <v>15383.45</v>
      </c>
      <c r="M278" s="32" t="s">
        <v>198</v>
      </c>
    </row>
    <row r="279" spans="1:13" ht="19.5" customHeight="1" x14ac:dyDescent="0.25">
      <c r="A279" s="102">
        <v>271</v>
      </c>
      <c r="B279" s="2" t="s">
        <v>1358</v>
      </c>
      <c r="C279" s="17" t="s">
        <v>1060</v>
      </c>
      <c r="D279" s="17" t="s">
        <v>756</v>
      </c>
      <c r="E279" s="17" t="s">
        <v>546</v>
      </c>
      <c r="F279" s="9">
        <f>VLOOKUP(B279,[1]Hoja4!$B$2:$E$492,4,0)</f>
        <v>25000</v>
      </c>
      <c r="G279" s="9">
        <v>717.5</v>
      </c>
      <c r="H279" s="9">
        <v>760</v>
      </c>
      <c r="I279" s="9">
        <v>0</v>
      </c>
      <c r="J279" s="9">
        <v>3125</v>
      </c>
      <c r="K279" s="9">
        <f t="shared" si="8"/>
        <v>4602.5</v>
      </c>
      <c r="L279" s="9">
        <f t="shared" si="9"/>
        <v>20397.5</v>
      </c>
      <c r="M279" s="32" t="s">
        <v>198</v>
      </c>
    </row>
    <row r="280" spans="1:13" ht="19.5" customHeight="1" x14ac:dyDescent="0.25">
      <c r="A280" s="102">
        <v>272</v>
      </c>
      <c r="B280" s="2" t="s">
        <v>1360</v>
      </c>
      <c r="C280" s="17" t="s">
        <v>15</v>
      </c>
      <c r="D280" s="17" t="s">
        <v>756</v>
      </c>
      <c r="E280" s="17" t="s">
        <v>546</v>
      </c>
      <c r="F280" s="9">
        <f>VLOOKUP(B280,[1]Hoja4!$B$2:$E$492,4,0)</f>
        <v>25000</v>
      </c>
      <c r="G280" s="9">
        <v>717.5</v>
      </c>
      <c r="H280" s="9">
        <v>760</v>
      </c>
      <c r="I280" s="9">
        <v>0</v>
      </c>
      <c r="J280" s="9">
        <v>1225</v>
      </c>
      <c r="K280" s="9">
        <f t="shared" si="8"/>
        <v>2702.5</v>
      </c>
      <c r="L280" s="9">
        <f t="shared" si="9"/>
        <v>22297.5</v>
      </c>
      <c r="M280" s="32" t="s">
        <v>198</v>
      </c>
    </row>
    <row r="281" spans="1:13" ht="19.5" customHeight="1" x14ac:dyDescent="0.25">
      <c r="A281" s="102">
        <v>273</v>
      </c>
      <c r="B281" s="2" t="s">
        <v>477</v>
      </c>
      <c r="C281" s="17" t="s">
        <v>1061</v>
      </c>
      <c r="D281" s="17" t="s">
        <v>1384</v>
      </c>
      <c r="E281" s="17" t="s">
        <v>379</v>
      </c>
      <c r="F281" s="9">
        <f>VLOOKUP(B281,[1]Hoja4!$B$2:$E$492,4,0)</f>
        <v>40000</v>
      </c>
      <c r="G281" s="9">
        <v>1148</v>
      </c>
      <c r="H281" s="9">
        <v>1216</v>
      </c>
      <c r="I281" s="9">
        <v>442.65</v>
      </c>
      <c r="J281" s="9">
        <v>1225</v>
      </c>
      <c r="K281" s="9">
        <f t="shared" si="8"/>
        <v>4031.65</v>
      </c>
      <c r="L281" s="9">
        <f t="shared" si="9"/>
        <v>35968.35</v>
      </c>
      <c r="M281" s="32" t="s">
        <v>198</v>
      </c>
    </row>
    <row r="282" spans="1:13" ht="19.5" customHeight="1" x14ac:dyDescent="0.25">
      <c r="A282" s="102">
        <v>274</v>
      </c>
      <c r="B282" s="2" t="s">
        <v>125</v>
      </c>
      <c r="C282" s="17" t="s">
        <v>1062</v>
      </c>
      <c r="D282" s="17" t="s">
        <v>1046</v>
      </c>
      <c r="E282" s="17" t="s">
        <v>379</v>
      </c>
      <c r="F282" s="9">
        <f>VLOOKUP(B282,[1]Hoja4!$B$2:$E$492,4,0)</f>
        <v>70000</v>
      </c>
      <c r="G282" s="9">
        <v>2009</v>
      </c>
      <c r="H282" s="9">
        <v>2128</v>
      </c>
      <c r="I282" s="9">
        <v>5368.48</v>
      </c>
      <c r="J282" s="9">
        <v>1179.78</v>
      </c>
      <c r="K282" s="9">
        <f t="shared" si="8"/>
        <v>10685.26</v>
      </c>
      <c r="L282" s="9">
        <f t="shared" si="9"/>
        <v>59314.74</v>
      </c>
      <c r="M282" s="32" t="s">
        <v>199</v>
      </c>
    </row>
    <row r="283" spans="1:13" ht="19.5" customHeight="1" x14ac:dyDescent="0.25">
      <c r="A283" s="102">
        <v>275</v>
      </c>
      <c r="B283" s="2" t="s">
        <v>930</v>
      </c>
      <c r="C283" s="17" t="s">
        <v>1062</v>
      </c>
      <c r="D283" s="17" t="s">
        <v>1015</v>
      </c>
      <c r="E283" s="17" t="s">
        <v>641</v>
      </c>
      <c r="F283" s="9">
        <f>VLOOKUP(B283,[1]Hoja4!$B$2:$E$492,4,0)</f>
        <v>92000</v>
      </c>
      <c r="G283" s="9">
        <v>2640.4</v>
      </c>
      <c r="H283" s="9">
        <v>2796.8</v>
      </c>
      <c r="I283" s="9">
        <v>10223.57</v>
      </c>
      <c r="J283" s="9">
        <v>25</v>
      </c>
      <c r="K283" s="9">
        <f t="shared" si="8"/>
        <v>15685.77</v>
      </c>
      <c r="L283" s="9">
        <f t="shared" si="9"/>
        <v>76314.23</v>
      </c>
      <c r="M283" s="32" t="s">
        <v>199</v>
      </c>
    </row>
    <row r="284" spans="1:13" ht="19.5" customHeight="1" x14ac:dyDescent="0.25">
      <c r="A284" s="102">
        <v>276</v>
      </c>
      <c r="B284" s="2" t="s">
        <v>989</v>
      </c>
      <c r="C284" s="17" t="s">
        <v>1062</v>
      </c>
      <c r="D284" s="17" t="s">
        <v>128</v>
      </c>
      <c r="E284" s="17" t="s">
        <v>641</v>
      </c>
      <c r="F284" s="9">
        <f>VLOOKUP(B284,[1]Hoja4!$B$2:$E$492,4,0)</f>
        <v>80000</v>
      </c>
      <c r="G284" s="9">
        <v>2296</v>
      </c>
      <c r="H284" s="9">
        <v>2432</v>
      </c>
      <c r="I284" s="9">
        <v>4514.6899999999996</v>
      </c>
      <c r="J284" s="9">
        <v>25</v>
      </c>
      <c r="K284" s="9">
        <f t="shared" si="8"/>
        <v>9267.6899999999987</v>
      </c>
      <c r="L284" s="9">
        <f t="shared" si="9"/>
        <v>70732.31</v>
      </c>
      <c r="M284" s="32" t="s">
        <v>199</v>
      </c>
    </row>
    <row r="285" spans="1:13" ht="19.5" customHeight="1" x14ac:dyDescent="0.25">
      <c r="A285" s="102">
        <v>277</v>
      </c>
      <c r="B285" s="2" t="s">
        <v>1398</v>
      </c>
      <c r="C285" s="17" t="s">
        <v>1062</v>
      </c>
      <c r="D285" s="17" t="s">
        <v>1384</v>
      </c>
      <c r="E285" s="17" t="s">
        <v>379</v>
      </c>
      <c r="F285" s="9">
        <f>VLOOKUP(B285,[1]Hoja4!$B$2:$E$492,4,0)</f>
        <v>60000</v>
      </c>
      <c r="G285" s="9">
        <v>1722</v>
      </c>
      <c r="H285" s="9">
        <v>1824</v>
      </c>
      <c r="I285" s="9">
        <v>3486.68</v>
      </c>
      <c r="J285" s="9">
        <v>1925</v>
      </c>
      <c r="K285" s="9">
        <f t="shared" si="8"/>
        <v>8957.68</v>
      </c>
      <c r="L285" s="9">
        <f t="shared" si="9"/>
        <v>51042.32</v>
      </c>
      <c r="M285" s="32" t="s">
        <v>198</v>
      </c>
    </row>
    <row r="286" spans="1:13" ht="19.5" customHeight="1" x14ac:dyDescent="0.25">
      <c r="A286" s="102">
        <v>278</v>
      </c>
      <c r="B286" s="2" t="s">
        <v>300</v>
      </c>
      <c r="C286" s="17" t="s">
        <v>1062</v>
      </c>
      <c r="D286" s="17" t="s">
        <v>1384</v>
      </c>
      <c r="E286" s="17" t="s">
        <v>379</v>
      </c>
      <c r="F286" s="9">
        <f>VLOOKUP(B286,[1]Hoja4!$B$2:$E$492,4,0)</f>
        <v>80000</v>
      </c>
      <c r="G286" s="9">
        <v>2296</v>
      </c>
      <c r="H286" s="9">
        <v>2432</v>
      </c>
      <c r="I286" s="9">
        <v>7400.87</v>
      </c>
      <c r="J286" s="9">
        <v>25</v>
      </c>
      <c r="K286" s="9">
        <f t="shared" si="8"/>
        <v>12153.869999999999</v>
      </c>
      <c r="L286" s="9">
        <f t="shared" si="9"/>
        <v>67846.13</v>
      </c>
      <c r="M286" s="32" t="s">
        <v>199</v>
      </c>
    </row>
    <row r="287" spans="1:13" ht="19.5" customHeight="1" x14ac:dyDescent="0.25">
      <c r="A287" s="102">
        <v>279</v>
      </c>
      <c r="B287" s="2" t="s">
        <v>296</v>
      </c>
      <c r="C287" s="17" t="s">
        <v>1063</v>
      </c>
      <c r="D287" s="17" t="s">
        <v>754</v>
      </c>
      <c r="E287" s="17" t="s">
        <v>546</v>
      </c>
      <c r="F287" s="9">
        <f>VLOOKUP(B287,[1]Hoja4!$B$2:$E$492,4,0)</f>
        <v>50000</v>
      </c>
      <c r="G287" s="9">
        <v>1435</v>
      </c>
      <c r="H287" s="9">
        <v>1520</v>
      </c>
      <c r="I287" s="9">
        <v>1854</v>
      </c>
      <c r="J287" s="9">
        <v>18036.45</v>
      </c>
      <c r="K287" s="9">
        <f t="shared" si="8"/>
        <v>22845.45</v>
      </c>
      <c r="L287" s="9">
        <f t="shared" si="9"/>
        <v>27154.55</v>
      </c>
      <c r="M287" s="32" t="s">
        <v>199</v>
      </c>
    </row>
    <row r="288" spans="1:13" ht="19.5" customHeight="1" x14ac:dyDescent="0.25">
      <c r="A288" s="102">
        <v>280</v>
      </c>
      <c r="B288" s="2" t="s">
        <v>168</v>
      </c>
      <c r="C288" s="17" t="s">
        <v>1063</v>
      </c>
      <c r="D288" s="17" t="s">
        <v>796</v>
      </c>
      <c r="E288" s="17" t="s">
        <v>546</v>
      </c>
      <c r="F288" s="9">
        <f>VLOOKUP(B288,[1]Hoja4!$B$2:$E$492,4,0)</f>
        <v>50000</v>
      </c>
      <c r="G288" s="9">
        <v>1435</v>
      </c>
      <c r="H288" s="9">
        <v>1520</v>
      </c>
      <c r="I288" s="9">
        <v>1854</v>
      </c>
      <c r="J288" s="9">
        <v>25</v>
      </c>
      <c r="K288" s="9">
        <f t="shared" si="8"/>
        <v>4834</v>
      </c>
      <c r="L288" s="9">
        <f t="shared" si="9"/>
        <v>45166</v>
      </c>
      <c r="M288" s="32" t="s">
        <v>199</v>
      </c>
    </row>
    <row r="289" spans="1:13" ht="19.5" customHeight="1" x14ac:dyDescent="0.25">
      <c r="A289" s="102">
        <v>281</v>
      </c>
      <c r="B289" s="2" t="s">
        <v>91</v>
      </c>
      <c r="C289" s="17" t="s">
        <v>1064</v>
      </c>
      <c r="D289" s="17" t="s">
        <v>767</v>
      </c>
      <c r="E289" s="17" t="s">
        <v>505</v>
      </c>
      <c r="F289" s="9">
        <f>VLOOKUP(B289,[1]Hoja4!$B$2:$E$492,4,0)</f>
        <v>85000</v>
      </c>
      <c r="G289" s="9">
        <v>2439.5</v>
      </c>
      <c r="H289" s="9">
        <v>2584</v>
      </c>
      <c r="I289" s="9">
        <v>8097.05</v>
      </c>
      <c r="J289" s="9">
        <v>1944.78</v>
      </c>
      <c r="K289" s="9">
        <f t="shared" si="8"/>
        <v>15065.33</v>
      </c>
      <c r="L289" s="9">
        <f t="shared" si="9"/>
        <v>69934.67</v>
      </c>
      <c r="M289" s="32" t="s">
        <v>199</v>
      </c>
    </row>
    <row r="290" spans="1:13" ht="19.5" customHeight="1" x14ac:dyDescent="0.25">
      <c r="A290" s="102">
        <v>282</v>
      </c>
      <c r="B290" s="2" t="s">
        <v>86</v>
      </c>
      <c r="C290" s="17" t="s">
        <v>1063</v>
      </c>
      <c r="D290" s="17" t="s">
        <v>757</v>
      </c>
      <c r="E290" s="17" t="s">
        <v>546</v>
      </c>
      <c r="F290" s="9">
        <f>VLOOKUP(B290,[1]Hoja4!$B$2:$E$492,4,0)</f>
        <v>50000</v>
      </c>
      <c r="G290" s="9">
        <v>1435</v>
      </c>
      <c r="H290" s="9">
        <v>1520</v>
      </c>
      <c r="I290" s="9">
        <v>1854</v>
      </c>
      <c r="J290" s="9">
        <v>17139.690000000002</v>
      </c>
      <c r="K290" s="9">
        <f t="shared" si="8"/>
        <v>21948.690000000002</v>
      </c>
      <c r="L290" s="9">
        <f t="shared" si="9"/>
        <v>28051.309999999998</v>
      </c>
      <c r="M290" s="32" t="s">
        <v>199</v>
      </c>
    </row>
    <row r="291" spans="1:13" ht="19.5" customHeight="1" x14ac:dyDescent="0.25">
      <c r="A291" s="102">
        <v>283</v>
      </c>
      <c r="B291" s="2" t="s">
        <v>317</v>
      </c>
      <c r="C291" s="17" t="s">
        <v>1063</v>
      </c>
      <c r="D291" s="17" t="s">
        <v>111</v>
      </c>
      <c r="E291" s="17" t="s">
        <v>546</v>
      </c>
      <c r="F291" s="9">
        <f>VLOOKUP(B291,[1]Hoja4!$B$2:$E$492,4,0)</f>
        <v>50000</v>
      </c>
      <c r="G291" s="9">
        <v>1435</v>
      </c>
      <c r="H291" s="9">
        <v>1520</v>
      </c>
      <c r="I291" s="9">
        <v>1854</v>
      </c>
      <c r="J291" s="9">
        <v>12091.279999999999</v>
      </c>
      <c r="K291" s="9">
        <f t="shared" si="8"/>
        <v>16900.28</v>
      </c>
      <c r="L291" s="9">
        <f t="shared" si="9"/>
        <v>33099.72</v>
      </c>
      <c r="M291" s="32" t="s">
        <v>199</v>
      </c>
    </row>
    <row r="292" spans="1:13" ht="19.5" customHeight="1" x14ac:dyDescent="0.25">
      <c r="A292" s="102">
        <v>284</v>
      </c>
      <c r="B292" s="2" t="s">
        <v>52</v>
      </c>
      <c r="C292" s="17" t="s">
        <v>1063</v>
      </c>
      <c r="D292" s="17" t="s">
        <v>731</v>
      </c>
      <c r="E292" s="17" t="s">
        <v>546</v>
      </c>
      <c r="F292" s="87">
        <v>50000</v>
      </c>
      <c r="G292" s="9">
        <v>1435</v>
      </c>
      <c r="H292" s="9">
        <v>1520</v>
      </c>
      <c r="I292" s="9">
        <v>1566.03</v>
      </c>
      <c r="J292" s="9">
        <v>1944.78</v>
      </c>
      <c r="K292" s="9">
        <f t="shared" si="8"/>
        <v>6465.8099999999995</v>
      </c>
      <c r="L292" s="9">
        <f t="shared" si="9"/>
        <v>43534.19</v>
      </c>
      <c r="M292" s="37" t="s">
        <v>199</v>
      </c>
    </row>
    <row r="293" spans="1:13" ht="19.5" customHeight="1" x14ac:dyDescent="0.25">
      <c r="A293" s="102">
        <v>285</v>
      </c>
      <c r="B293" s="2" t="s">
        <v>422</v>
      </c>
      <c r="C293" s="17" t="s">
        <v>1064</v>
      </c>
      <c r="D293" s="17" t="s">
        <v>657</v>
      </c>
      <c r="E293" s="2" t="s">
        <v>546</v>
      </c>
      <c r="F293" s="9">
        <f>VLOOKUP(B293,[1]Hoja4!$B$2:$E$492,4,0)</f>
        <v>80000</v>
      </c>
      <c r="G293" s="9">
        <v>2296</v>
      </c>
      <c r="H293" s="9">
        <v>2432</v>
      </c>
      <c r="I293" s="9">
        <v>7400.87</v>
      </c>
      <c r="J293" s="9">
        <v>2425</v>
      </c>
      <c r="K293" s="9">
        <f t="shared" si="8"/>
        <v>14553.869999999999</v>
      </c>
      <c r="L293" s="9">
        <f t="shared" si="9"/>
        <v>65446.130000000005</v>
      </c>
      <c r="M293" s="32" t="s">
        <v>199</v>
      </c>
    </row>
    <row r="294" spans="1:13" ht="19.5" customHeight="1" x14ac:dyDescent="0.25">
      <c r="A294" s="102">
        <v>286</v>
      </c>
      <c r="B294" s="2" t="s">
        <v>114</v>
      </c>
      <c r="C294" s="17" t="s">
        <v>1063</v>
      </c>
      <c r="D294" s="17" t="s">
        <v>760</v>
      </c>
      <c r="E294" s="17" t="s">
        <v>546</v>
      </c>
      <c r="F294" s="9">
        <f>VLOOKUP(B294,[1]Hoja4!$B$2:$E$492,4,0)</f>
        <v>50000</v>
      </c>
      <c r="G294" s="9">
        <v>1435</v>
      </c>
      <c r="H294" s="9">
        <v>1520</v>
      </c>
      <c r="I294" s="9">
        <v>1854</v>
      </c>
      <c r="J294" s="9">
        <v>15867.25</v>
      </c>
      <c r="K294" s="9">
        <f t="shared" si="8"/>
        <v>20676.25</v>
      </c>
      <c r="L294" s="9">
        <f t="shared" si="9"/>
        <v>29323.75</v>
      </c>
      <c r="M294" s="32" t="s">
        <v>199</v>
      </c>
    </row>
    <row r="295" spans="1:13" ht="19.5" customHeight="1" x14ac:dyDescent="0.25">
      <c r="A295" s="102">
        <v>287</v>
      </c>
      <c r="B295" s="2" t="s">
        <v>126</v>
      </c>
      <c r="C295" s="17" t="s">
        <v>1063</v>
      </c>
      <c r="D295" s="17" t="s">
        <v>846</v>
      </c>
      <c r="E295" s="17" t="s">
        <v>546</v>
      </c>
      <c r="F295" s="9">
        <f>VLOOKUP(B295,[1]Hoja4!$B$2:$E$492,4,0)</f>
        <v>50000</v>
      </c>
      <c r="G295" s="9">
        <v>1435</v>
      </c>
      <c r="H295" s="9">
        <v>1520</v>
      </c>
      <c r="I295" s="9">
        <v>1854</v>
      </c>
      <c r="J295" s="9">
        <v>7791.62</v>
      </c>
      <c r="K295" s="9">
        <f t="shared" si="8"/>
        <v>12600.619999999999</v>
      </c>
      <c r="L295" s="9">
        <f t="shared" si="9"/>
        <v>37399.380000000005</v>
      </c>
      <c r="M295" s="32" t="s">
        <v>199</v>
      </c>
    </row>
    <row r="296" spans="1:13" ht="19.5" customHeight="1" x14ac:dyDescent="0.25">
      <c r="A296" s="102">
        <v>288</v>
      </c>
      <c r="B296" s="2" t="s">
        <v>58</v>
      </c>
      <c r="C296" s="17" t="s">
        <v>1063</v>
      </c>
      <c r="D296" s="17" t="s">
        <v>4</v>
      </c>
      <c r="E296" s="17" t="s">
        <v>546</v>
      </c>
      <c r="F296" s="9">
        <f>VLOOKUP(B296,[1]Hoja4!$B$2:$E$492,4,0)</f>
        <v>70000</v>
      </c>
      <c r="G296" s="9">
        <v>2009</v>
      </c>
      <c r="H296" s="9">
        <v>2128</v>
      </c>
      <c r="I296" s="9">
        <v>5368.48</v>
      </c>
      <c r="J296" s="9">
        <v>16311.19</v>
      </c>
      <c r="K296" s="9">
        <f t="shared" si="8"/>
        <v>25816.67</v>
      </c>
      <c r="L296" s="9">
        <f t="shared" si="9"/>
        <v>44183.33</v>
      </c>
      <c r="M296" s="32" t="s">
        <v>199</v>
      </c>
    </row>
    <row r="297" spans="1:13" ht="19.5" customHeight="1" x14ac:dyDescent="0.25">
      <c r="A297" s="102">
        <v>289</v>
      </c>
      <c r="B297" s="2" t="s">
        <v>652</v>
      </c>
      <c r="C297" s="17" t="s">
        <v>1063</v>
      </c>
      <c r="D297" s="17" t="s">
        <v>5</v>
      </c>
      <c r="E297" s="17" t="s">
        <v>546</v>
      </c>
      <c r="F297" s="9">
        <f>VLOOKUP(B297,[1]Hoja4!$B$2:$E$492,4,0)</f>
        <v>50000</v>
      </c>
      <c r="G297" s="9">
        <v>1435</v>
      </c>
      <c r="H297" s="9">
        <v>1520</v>
      </c>
      <c r="I297" s="9">
        <v>1854</v>
      </c>
      <c r="J297" s="9">
        <v>5802.07</v>
      </c>
      <c r="K297" s="9">
        <f t="shared" si="8"/>
        <v>10611.07</v>
      </c>
      <c r="L297" s="9">
        <f t="shared" si="9"/>
        <v>39388.93</v>
      </c>
      <c r="M297" s="32" t="s">
        <v>199</v>
      </c>
    </row>
    <row r="298" spans="1:13" ht="19.5" customHeight="1" x14ac:dyDescent="0.25">
      <c r="A298" s="102">
        <v>290</v>
      </c>
      <c r="B298" s="2" t="s">
        <v>646</v>
      </c>
      <c r="C298" s="17" t="s">
        <v>1063</v>
      </c>
      <c r="D298" s="17" t="s">
        <v>733</v>
      </c>
      <c r="E298" s="17" t="s">
        <v>546</v>
      </c>
      <c r="F298" s="9">
        <f>VLOOKUP(B298,[1]Hoja4!$B$2:$E$492,4,0)</f>
        <v>42000</v>
      </c>
      <c r="G298" s="9">
        <v>1205.4000000000001</v>
      </c>
      <c r="H298" s="9">
        <v>1276.8</v>
      </c>
      <c r="I298" s="9">
        <v>724.92</v>
      </c>
      <c r="J298" s="9">
        <v>125</v>
      </c>
      <c r="K298" s="9">
        <f t="shared" si="8"/>
        <v>3332.12</v>
      </c>
      <c r="L298" s="9">
        <f t="shared" si="9"/>
        <v>38667.879999999997</v>
      </c>
      <c r="M298" s="32" t="s">
        <v>199</v>
      </c>
    </row>
    <row r="299" spans="1:13" ht="19.5" customHeight="1" x14ac:dyDescent="0.25">
      <c r="A299" s="102">
        <v>291</v>
      </c>
      <c r="B299" s="2" t="s">
        <v>97</v>
      </c>
      <c r="C299" s="17" t="s">
        <v>1063</v>
      </c>
      <c r="D299" s="17" t="s">
        <v>4</v>
      </c>
      <c r="E299" s="17" t="s">
        <v>546</v>
      </c>
      <c r="F299" s="9">
        <f>VLOOKUP(B299,[1]Hoja4!$B$2:$E$492,4,0)</f>
        <v>50000</v>
      </c>
      <c r="G299" s="9">
        <v>1435</v>
      </c>
      <c r="H299" s="9">
        <v>1520</v>
      </c>
      <c r="I299" s="9">
        <v>1854</v>
      </c>
      <c r="J299" s="9">
        <v>14459.31</v>
      </c>
      <c r="K299" s="9">
        <f t="shared" si="8"/>
        <v>19268.309999999998</v>
      </c>
      <c r="L299" s="9">
        <f t="shared" si="9"/>
        <v>30731.690000000002</v>
      </c>
      <c r="M299" s="32" t="s">
        <v>199</v>
      </c>
    </row>
    <row r="300" spans="1:13" ht="19.5" customHeight="1" x14ac:dyDescent="0.25">
      <c r="A300" s="102">
        <v>292</v>
      </c>
      <c r="B300" s="2" t="s">
        <v>455</v>
      </c>
      <c r="C300" s="17" t="s">
        <v>1064</v>
      </c>
      <c r="D300" s="17" t="s">
        <v>724</v>
      </c>
      <c r="E300" s="17" t="s">
        <v>546</v>
      </c>
      <c r="F300" s="9">
        <f>VLOOKUP(B300,[1]Hoja4!$B$2:$E$492,4,0)</f>
        <v>45000</v>
      </c>
      <c r="G300" s="9">
        <v>1291.5</v>
      </c>
      <c r="H300" s="9">
        <v>1368</v>
      </c>
      <c r="I300" s="9">
        <v>1148.33</v>
      </c>
      <c r="J300" s="9">
        <v>17866.41</v>
      </c>
      <c r="K300" s="9">
        <f t="shared" si="8"/>
        <v>21674.239999999998</v>
      </c>
      <c r="L300" s="9">
        <f t="shared" si="9"/>
        <v>23325.760000000002</v>
      </c>
      <c r="M300" s="32" t="s">
        <v>199</v>
      </c>
    </row>
    <row r="301" spans="1:13" ht="19.5" customHeight="1" x14ac:dyDescent="0.25">
      <c r="A301" s="102">
        <v>293</v>
      </c>
      <c r="B301" s="2" t="s">
        <v>132</v>
      </c>
      <c r="C301" s="17" t="s">
        <v>1063</v>
      </c>
      <c r="D301" s="17" t="s">
        <v>753</v>
      </c>
      <c r="E301" s="17" t="s">
        <v>546</v>
      </c>
      <c r="F301" s="9">
        <f>VLOOKUP(B301,[1]Hoja4!$B$2:$E$492,4,0)</f>
        <v>50000</v>
      </c>
      <c r="G301" s="9">
        <v>1435</v>
      </c>
      <c r="H301" s="9">
        <v>1520</v>
      </c>
      <c r="I301" s="9">
        <v>1854</v>
      </c>
      <c r="J301" s="9">
        <v>8503.75</v>
      </c>
      <c r="K301" s="9">
        <f t="shared" si="8"/>
        <v>13312.75</v>
      </c>
      <c r="L301" s="9">
        <f t="shared" si="9"/>
        <v>36687.25</v>
      </c>
      <c r="M301" s="32" t="s">
        <v>199</v>
      </c>
    </row>
    <row r="302" spans="1:13" ht="19.5" customHeight="1" x14ac:dyDescent="0.25">
      <c r="A302" s="102">
        <v>294</v>
      </c>
      <c r="B302" s="2" t="s">
        <v>307</v>
      </c>
      <c r="C302" s="17" t="s">
        <v>1063</v>
      </c>
      <c r="D302" s="17" t="s">
        <v>1384</v>
      </c>
      <c r="E302" s="17" t="s">
        <v>546</v>
      </c>
      <c r="F302" s="9">
        <f>VLOOKUP(B302,[1]Hoja4!$B$2:$E$492,4,0)</f>
        <v>35000</v>
      </c>
      <c r="G302" s="9">
        <v>1004.5</v>
      </c>
      <c r="H302" s="9">
        <v>1064</v>
      </c>
      <c r="I302" s="9">
        <v>0</v>
      </c>
      <c r="J302" s="9">
        <v>7105.4699999999993</v>
      </c>
      <c r="K302" s="9">
        <f t="shared" si="8"/>
        <v>9173.9699999999993</v>
      </c>
      <c r="L302" s="9">
        <f t="shared" si="9"/>
        <v>25826.03</v>
      </c>
      <c r="M302" s="32" t="s">
        <v>199</v>
      </c>
    </row>
    <row r="303" spans="1:13" ht="19.5" customHeight="1" x14ac:dyDescent="0.25">
      <c r="A303" s="102">
        <v>295</v>
      </c>
      <c r="B303" s="2" t="s">
        <v>727</v>
      </c>
      <c r="C303" s="17" t="s">
        <v>1062</v>
      </c>
      <c r="D303" s="17" t="s">
        <v>657</v>
      </c>
      <c r="E303" s="17" t="s">
        <v>546</v>
      </c>
      <c r="F303" s="9">
        <f>VLOOKUP(B303,[1]Hoja4!$B$2:$E$492,4,0)</f>
        <v>70000</v>
      </c>
      <c r="G303" s="9">
        <v>2009</v>
      </c>
      <c r="H303" s="9">
        <v>2128</v>
      </c>
      <c r="I303" s="9">
        <v>5368.48</v>
      </c>
      <c r="J303" s="9">
        <v>9107.68</v>
      </c>
      <c r="K303" s="9">
        <f t="shared" si="8"/>
        <v>18613.16</v>
      </c>
      <c r="L303" s="9">
        <f t="shared" si="9"/>
        <v>51386.84</v>
      </c>
      <c r="M303" s="32" t="s">
        <v>199</v>
      </c>
    </row>
    <row r="304" spans="1:13" ht="19.5" customHeight="1" x14ac:dyDescent="0.25">
      <c r="A304" s="102">
        <v>296</v>
      </c>
      <c r="B304" s="2" t="s">
        <v>121</v>
      </c>
      <c r="C304" s="17" t="s">
        <v>1063</v>
      </c>
      <c r="D304" s="17" t="s">
        <v>719</v>
      </c>
      <c r="E304" s="17" t="s">
        <v>505</v>
      </c>
      <c r="F304" s="9">
        <f>VLOOKUP(B304,[1]Hoja4!$B$2:$E$492,4,0)</f>
        <v>50000</v>
      </c>
      <c r="G304" s="9">
        <v>1435</v>
      </c>
      <c r="H304" s="9">
        <v>1520</v>
      </c>
      <c r="I304" s="9">
        <v>1278.07</v>
      </c>
      <c r="J304" s="9">
        <v>6174.12</v>
      </c>
      <c r="K304" s="9">
        <f t="shared" si="8"/>
        <v>10407.189999999999</v>
      </c>
      <c r="L304" s="9">
        <f t="shared" si="9"/>
        <v>39592.81</v>
      </c>
      <c r="M304" s="32" t="s">
        <v>199</v>
      </c>
    </row>
    <row r="305" spans="1:13" ht="19.5" customHeight="1" x14ac:dyDescent="0.25">
      <c r="A305" s="102">
        <v>297</v>
      </c>
      <c r="B305" s="2" t="s">
        <v>306</v>
      </c>
      <c r="C305" s="17" t="s">
        <v>1063</v>
      </c>
      <c r="D305" s="17" t="s">
        <v>729</v>
      </c>
      <c r="E305" s="2" t="s">
        <v>546</v>
      </c>
      <c r="F305" s="9">
        <f>VLOOKUP(B305,[1]Hoja4!$B$2:$E$492,4,0)</f>
        <v>50000</v>
      </c>
      <c r="G305" s="9">
        <v>1435</v>
      </c>
      <c r="H305" s="9">
        <v>1520</v>
      </c>
      <c r="I305" s="9">
        <v>1854</v>
      </c>
      <c r="J305" s="9">
        <v>10125</v>
      </c>
      <c r="K305" s="9">
        <f t="shared" si="8"/>
        <v>14934</v>
      </c>
      <c r="L305" s="9">
        <f t="shared" si="9"/>
        <v>35066</v>
      </c>
      <c r="M305" s="32" t="s">
        <v>199</v>
      </c>
    </row>
    <row r="306" spans="1:13" ht="19.5" customHeight="1" x14ac:dyDescent="0.25">
      <c r="A306" s="102">
        <v>298</v>
      </c>
      <c r="B306" s="2" t="s">
        <v>496</v>
      </c>
      <c r="C306" s="17" t="s">
        <v>1062</v>
      </c>
      <c r="D306" s="17" t="s">
        <v>127</v>
      </c>
      <c r="E306" s="2" t="s">
        <v>546</v>
      </c>
      <c r="F306" s="9">
        <f>VLOOKUP(B306,[1]Hoja4!$B$2:$E$492,4,0)</f>
        <v>70000</v>
      </c>
      <c r="G306" s="9">
        <v>2009</v>
      </c>
      <c r="H306" s="9">
        <v>2128</v>
      </c>
      <c r="I306" s="9">
        <v>5368.48</v>
      </c>
      <c r="J306" s="9">
        <v>25</v>
      </c>
      <c r="K306" s="9">
        <f t="shared" si="8"/>
        <v>9530.48</v>
      </c>
      <c r="L306" s="9">
        <f t="shared" si="9"/>
        <v>60469.520000000004</v>
      </c>
      <c r="M306" s="32" t="s">
        <v>199</v>
      </c>
    </row>
    <row r="307" spans="1:13" ht="19.5" customHeight="1" x14ac:dyDescent="0.25">
      <c r="A307" s="102">
        <v>299</v>
      </c>
      <c r="B307" s="2" t="s">
        <v>332</v>
      </c>
      <c r="C307" s="17" t="s">
        <v>1063</v>
      </c>
      <c r="D307" s="17" t="s">
        <v>724</v>
      </c>
      <c r="E307" s="17" t="s">
        <v>546</v>
      </c>
      <c r="F307" s="87">
        <v>50000</v>
      </c>
      <c r="G307" s="9">
        <v>1435</v>
      </c>
      <c r="H307" s="9">
        <v>1520</v>
      </c>
      <c r="I307" s="9">
        <v>1854</v>
      </c>
      <c r="J307" s="9">
        <v>15325</v>
      </c>
      <c r="K307" s="9">
        <f t="shared" si="8"/>
        <v>20134</v>
      </c>
      <c r="L307" s="9">
        <f t="shared" si="9"/>
        <v>29866</v>
      </c>
      <c r="M307" s="32" t="s">
        <v>199</v>
      </c>
    </row>
    <row r="308" spans="1:13" ht="19.5" customHeight="1" x14ac:dyDescent="0.25">
      <c r="A308" s="102">
        <v>300</v>
      </c>
      <c r="B308" s="17" t="s">
        <v>492</v>
      </c>
      <c r="C308" s="17" t="s">
        <v>1063</v>
      </c>
      <c r="D308" s="17" t="s">
        <v>729</v>
      </c>
      <c r="E308" s="17" t="s">
        <v>546</v>
      </c>
      <c r="F308" s="9">
        <f>VLOOKUP(B308,[1]Hoja4!$B$2:$E$492,4,0)</f>
        <v>50000</v>
      </c>
      <c r="G308" s="9">
        <v>1435</v>
      </c>
      <c r="H308" s="9">
        <v>1520</v>
      </c>
      <c r="I308" s="9">
        <v>1854</v>
      </c>
      <c r="J308" s="9">
        <v>125</v>
      </c>
      <c r="K308" s="9">
        <f t="shared" si="8"/>
        <v>4934</v>
      </c>
      <c r="L308" s="9">
        <f t="shared" si="9"/>
        <v>45066</v>
      </c>
      <c r="M308" s="32" t="s">
        <v>199</v>
      </c>
    </row>
    <row r="309" spans="1:13" ht="19.5" customHeight="1" x14ac:dyDescent="0.25">
      <c r="A309" s="102">
        <v>301</v>
      </c>
      <c r="B309" s="2" t="s">
        <v>493</v>
      </c>
      <c r="C309" s="17" t="s">
        <v>1063</v>
      </c>
      <c r="D309" s="17" t="s">
        <v>730</v>
      </c>
      <c r="E309" s="17" t="s">
        <v>546</v>
      </c>
      <c r="F309" s="9">
        <f>VLOOKUP(B309,[1]Hoja4!$B$2:$E$492,4,0)</f>
        <v>50000</v>
      </c>
      <c r="G309" s="9">
        <v>1435</v>
      </c>
      <c r="H309" s="9">
        <v>1520</v>
      </c>
      <c r="I309" s="9">
        <v>1854</v>
      </c>
      <c r="J309" s="9">
        <v>25</v>
      </c>
      <c r="K309" s="9">
        <f t="shared" si="8"/>
        <v>4834</v>
      </c>
      <c r="L309" s="9">
        <f t="shared" si="9"/>
        <v>45166</v>
      </c>
      <c r="M309" s="32" t="s">
        <v>199</v>
      </c>
    </row>
    <row r="310" spans="1:13" ht="19.5" customHeight="1" x14ac:dyDescent="0.25">
      <c r="A310" s="102">
        <v>302</v>
      </c>
      <c r="B310" s="2" t="s">
        <v>172</v>
      </c>
      <c r="C310" s="17" t="s">
        <v>1063</v>
      </c>
      <c r="D310" s="17" t="s">
        <v>109</v>
      </c>
      <c r="E310" s="17" t="s">
        <v>546</v>
      </c>
      <c r="F310" s="87">
        <v>50000</v>
      </c>
      <c r="G310" s="9">
        <v>1435</v>
      </c>
      <c r="H310" s="9">
        <v>1520</v>
      </c>
      <c r="I310" s="9">
        <v>1854</v>
      </c>
      <c r="J310" s="9">
        <v>125</v>
      </c>
      <c r="K310" s="9">
        <f t="shared" si="8"/>
        <v>4934</v>
      </c>
      <c r="L310" s="9">
        <f t="shared" si="9"/>
        <v>45066</v>
      </c>
      <c r="M310" s="32" t="s">
        <v>199</v>
      </c>
    </row>
    <row r="311" spans="1:13" ht="19.5" customHeight="1" x14ac:dyDescent="0.25">
      <c r="A311" s="102">
        <v>303</v>
      </c>
      <c r="B311" s="2" t="s">
        <v>48</v>
      </c>
      <c r="C311" s="17" t="s">
        <v>1063</v>
      </c>
      <c r="D311" s="17" t="s">
        <v>730</v>
      </c>
      <c r="E311" s="17" t="s">
        <v>546</v>
      </c>
      <c r="F311" s="9">
        <f>VLOOKUP(B311,[1]Hoja4!$B$2:$E$492,4,0)</f>
        <v>50000</v>
      </c>
      <c r="G311" s="9">
        <v>1435</v>
      </c>
      <c r="H311" s="9">
        <v>1520</v>
      </c>
      <c r="I311" s="9">
        <v>1566.03</v>
      </c>
      <c r="J311" s="9">
        <v>1944.78</v>
      </c>
      <c r="K311" s="9">
        <f t="shared" si="8"/>
        <v>6465.8099999999995</v>
      </c>
      <c r="L311" s="9">
        <f t="shared" si="9"/>
        <v>43534.19</v>
      </c>
      <c r="M311" s="32" t="s">
        <v>199</v>
      </c>
    </row>
    <row r="312" spans="1:13" ht="19.5" customHeight="1" x14ac:dyDescent="0.25">
      <c r="A312" s="102">
        <v>304</v>
      </c>
      <c r="B312" s="2" t="s">
        <v>192</v>
      </c>
      <c r="C312" s="17" t="s">
        <v>1063</v>
      </c>
      <c r="D312" s="17" t="s">
        <v>127</v>
      </c>
      <c r="E312" s="17" t="s">
        <v>546</v>
      </c>
      <c r="F312" s="9">
        <f>VLOOKUP(B312,[1]Hoja4!$B$2:$E$492,4,0)</f>
        <v>50000</v>
      </c>
      <c r="G312" s="9">
        <v>1435</v>
      </c>
      <c r="H312" s="9">
        <v>1520</v>
      </c>
      <c r="I312" s="9">
        <v>1566.03</v>
      </c>
      <c r="J312" s="9">
        <v>3544.7799999999997</v>
      </c>
      <c r="K312" s="9">
        <f t="shared" si="8"/>
        <v>8065.8099999999995</v>
      </c>
      <c r="L312" s="9">
        <f t="shared" si="9"/>
        <v>41934.19</v>
      </c>
      <c r="M312" s="32" t="s">
        <v>199</v>
      </c>
    </row>
    <row r="313" spans="1:13" ht="19.5" customHeight="1" x14ac:dyDescent="0.25">
      <c r="A313" s="102">
        <v>305</v>
      </c>
      <c r="B313" s="2" t="s">
        <v>926</v>
      </c>
      <c r="C313" s="17" t="s">
        <v>1063</v>
      </c>
      <c r="D313" s="17" t="s">
        <v>734</v>
      </c>
      <c r="E313" s="17" t="s">
        <v>546</v>
      </c>
      <c r="F313" s="9">
        <f>VLOOKUP(B313,[1]Hoja4!$B$2:$E$492,4,0)</f>
        <v>65000</v>
      </c>
      <c r="G313" s="9">
        <v>1865.5</v>
      </c>
      <c r="H313" s="9">
        <v>1976</v>
      </c>
      <c r="I313" s="9">
        <v>4427.58</v>
      </c>
      <c r="J313" s="9">
        <v>5196.45</v>
      </c>
      <c r="K313" s="9">
        <f t="shared" si="8"/>
        <v>13465.529999999999</v>
      </c>
      <c r="L313" s="9">
        <f t="shared" si="9"/>
        <v>51534.47</v>
      </c>
      <c r="M313" s="32" t="s">
        <v>199</v>
      </c>
    </row>
    <row r="314" spans="1:13" ht="19.5" customHeight="1" x14ac:dyDescent="0.25">
      <c r="A314" s="102">
        <v>306</v>
      </c>
      <c r="B314" s="2" t="s">
        <v>391</v>
      </c>
      <c r="C314" s="17" t="s">
        <v>1063</v>
      </c>
      <c r="D314" s="17" t="s">
        <v>798</v>
      </c>
      <c r="E314" s="17" t="s">
        <v>546</v>
      </c>
      <c r="F314" s="9">
        <f>VLOOKUP(B314,[1]Hoja4!$B$2:$E$492,4,0)</f>
        <v>42000</v>
      </c>
      <c r="G314" s="9">
        <v>1205.4000000000001</v>
      </c>
      <c r="H314" s="9">
        <v>1276.8</v>
      </c>
      <c r="I314" s="9">
        <v>724.92</v>
      </c>
      <c r="J314" s="9">
        <v>3905</v>
      </c>
      <c r="K314" s="9">
        <f t="shared" si="8"/>
        <v>7112.12</v>
      </c>
      <c r="L314" s="9">
        <f t="shared" si="9"/>
        <v>34887.879999999997</v>
      </c>
      <c r="M314" s="32" t="s">
        <v>199</v>
      </c>
    </row>
    <row r="315" spans="1:13" ht="19.5" customHeight="1" x14ac:dyDescent="0.25">
      <c r="A315" s="102">
        <v>307</v>
      </c>
      <c r="B315" s="2" t="s">
        <v>972</v>
      </c>
      <c r="C315" s="17" t="s">
        <v>1063</v>
      </c>
      <c r="D315" s="17" t="s">
        <v>730</v>
      </c>
      <c r="E315" s="17" t="s">
        <v>546</v>
      </c>
      <c r="F315" s="9">
        <f>VLOOKUP(B315,[1]Hoja4!$B$2:$E$492,4,0)</f>
        <v>35000</v>
      </c>
      <c r="G315" s="9">
        <v>1004.5</v>
      </c>
      <c r="H315" s="9">
        <v>1064</v>
      </c>
      <c r="I315" s="9">
        <v>0</v>
      </c>
      <c r="J315" s="9">
        <v>4820.5300000000007</v>
      </c>
      <c r="K315" s="9">
        <f t="shared" si="8"/>
        <v>6889.0300000000007</v>
      </c>
      <c r="L315" s="9">
        <f t="shared" si="9"/>
        <v>28110.97</v>
      </c>
      <c r="M315" s="37" t="s">
        <v>199</v>
      </c>
    </row>
    <row r="316" spans="1:13" ht="19.5" customHeight="1" x14ac:dyDescent="0.25">
      <c r="A316" s="102">
        <v>308</v>
      </c>
      <c r="B316" s="2" t="s">
        <v>772</v>
      </c>
      <c r="C316" s="17" t="s">
        <v>1063</v>
      </c>
      <c r="D316" s="17" t="s">
        <v>657</v>
      </c>
      <c r="E316" s="17" t="s">
        <v>546</v>
      </c>
      <c r="F316" s="9">
        <f>VLOOKUP(B316,[1]Hoja4!$B$2:$E$492,4,0)</f>
        <v>35000</v>
      </c>
      <c r="G316" s="9">
        <v>1004.5</v>
      </c>
      <c r="H316" s="9">
        <v>1064</v>
      </c>
      <c r="I316" s="9">
        <v>0</v>
      </c>
      <c r="J316" s="9">
        <v>10321.61</v>
      </c>
      <c r="K316" s="9">
        <f t="shared" si="8"/>
        <v>12390.11</v>
      </c>
      <c r="L316" s="9">
        <f t="shared" si="9"/>
        <v>22609.89</v>
      </c>
      <c r="M316" s="37" t="s">
        <v>198</v>
      </c>
    </row>
    <row r="317" spans="1:13" ht="19.5" customHeight="1" x14ac:dyDescent="0.25">
      <c r="A317" s="102">
        <v>309</v>
      </c>
      <c r="B317" s="2" t="s">
        <v>773</v>
      </c>
      <c r="C317" s="17" t="s">
        <v>1063</v>
      </c>
      <c r="D317" s="17" t="s">
        <v>800</v>
      </c>
      <c r="E317" s="17" t="s">
        <v>546</v>
      </c>
      <c r="F317" s="9">
        <f>VLOOKUP(B317,[1]Hoja4!$B$2:$E$492,4,0)</f>
        <v>35000</v>
      </c>
      <c r="G317" s="9">
        <v>1004.5</v>
      </c>
      <c r="H317" s="9">
        <v>1064</v>
      </c>
      <c r="I317" s="9">
        <v>0</v>
      </c>
      <c r="J317" s="9">
        <v>2507.73</v>
      </c>
      <c r="K317" s="9">
        <f t="shared" si="8"/>
        <v>4576.2299999999996</v>
      </c>
      <c r="L317" s="9">
        <f t="shared" si="9"/>
        <v>30423.77</v>
      </c>
      <c r="M317" s="37" t="s">
        <v>199</v>
      </c>
    </row>
    <row r="318" spans="1:13" ht="19.5" customHeight="1" x14ac:dyDescent="0.25">
      <c r="A318" s="102">
        <v>310</v>
      </c>
      <c r="B318" s="2" t="s">
        <v>973</v>
      </c>
      <c r="C318" s="17" t="s">
        <v>1063</v>
      </c>
      <c r="D318" s="17" t="s">
        <v>5</v>
      </c>
      <c r="E318" s="17" t="s">
        <v>546</v>
      </c>
      <c r="F318" s="9">
        <f>VLOOKUP(B318,[1]Hoja4!$B$2:$E$492,4,0)</f>
        <v>35000</v>
      </c>
      <c r="G318" s="9">
        <v>1004.5</v>
      </c>
      <c r="H318" s="9">
        <v>1064</v>
      </c>
      <c r="I318" s="9">
        <v>0</v>
      </c>
      <c r="J318" s="9">
        <v>3525</v>
      </c>
      <c r="K318" s="9">
        <f t="shared" si="8"/>
        <v>5593.5</v>
      </c>
      <c r="L318" s="9">
        <f t="shared" si="9"/>
        <v>29406.5</v>
      </c>
      <c r="M318" s="37" t="s">
        <v>199</v>
      </c>
    </row>
    <row r="319" spans="1:13" ht="19.5" customHeight="1" x14ac:dyDescent="0.25">
      <c r="A319" s="102">
        <v>311</v>
      </c>
      <c r="B319" s="2" t="s">
        <v>1009</v>
      </c>
      <c r="C319" s="17" t="s">
        <v>1063</v>
      </c>
      <c r="D319" s="17" t="s">
        <v>724</v>
      </c>
      <c r="E319" s="17" t="s">
        <v>546</v>
      </c>
      <c r="F319" s="87">
        <v>42000</v>
      </c>
      <c r="G319" s="9">
        <v>1205.4000000000001</v>
      </c>
      <c r="H319" s="9">
        <v>1276.8</v>
      </c>
      <c r="I319" s="9">
        <v>0</v>
      </c>
      <c r="J319" s="9">
        <v>7825</v>
      </c>
      <c r="K319" s="9">
        <f t="shared" si="8"/>
        <v>10307.200000000001</v>
      </c>
      <c r="L319" s="9">
        <f t="shared" si="9"/>
        <v>31692.799999999999</v>
      </c>
      <c r="M319" s="37" t="s">
        <v>199</v>
      </c>
    </row>
    <row r="320" spans="1:13" ht="19.5" customHeight="1" x14ac:dyDescent="0.25">
      <c r="A320" s="102">
        <v>312</v>
      </c>
      <c r="B320" s="2" t="s">
        <v>1135</v>
      </c>
      <c r="C320" s="17" t="s">
        <v>1063</v>
      </c>
      <c r="D320" s="17" t="s">
        <v>744</v>
      </c>
      <c r="E320" s="17" t="s">
        <v>546</v>
      </c>
      <c r="F320" s="9">
        <f>VLOOKUP(B320,[1]Hoja4!$B$2:$E$492,4,0)</f>
        <v>50000</v>
      </c>
      <c r="G320" s="9">
        <v>1435</v>
      </c>
      <c r="H320" s="9">
        <v>1520</v>
      </c>
      <c r="I320" s="9">
        <v>1854</v>
      </c>
      <c r="J320" s="9">
        <v>1525</v>
      </c>
      <c r="K320" s="9">
        <f t="shared" si="8"/>
        <v>6334</v>
      </c>
      <c r="L320" s="9">
        <f t="shared" si="9"/>
        <v>43666</v>
      </c>
      <c r="M320" s="37" t="s">
        <v>199</v>
      </c>
    </row>
    <row r="321" spans="1:13" ht="19.5" customHeight="1" x14ac:dyDescent="0.25">
      <c r="A321" s="102">
        <v>313</v>
      </c>
      <c r="B321" s="2" t="s">
        <v>1355</v>
      </c>
      <c r="C321" s="17" t="s">
        <v>1063</v>
      </c>
      <c r="D321" s="17" t="s">
        <v>732</v>
      </c>
      <c r="E321" s="17" t="s">
        <v>546</v>
      </c>
      <c r="F321" s="9">
        <f>VLOOKUP(B321,[1]Hoja4!$B$2:$E$492,4,0)</f>
        <v>42000</v>
      </c>
      <c r="G321" s="9">
        <v>1205.4000000000001</v>
      </c>
      <c r="H321" s="9">
        <v>1276.8</v>
      </c>
      <c r="I321" s="9">
        <v>436.95</v>
      </c>
      <c r="J321" s="9">
        <v>1944.78</v>
      </c>
      <c r="K321" s="9">
        <f t="shared" si="8"/>
        <v>4863.9299999999994</v>
      </c>
      <c r="L321" s="9">
        <f t="shared" si="9"/>
        <v>37136.07</v>
      </c>
      <c r="M321" s="37" t="s">
        <v>199</v>
      </c>
    </row>
    <row r="322" spans="1:13" ht="19.5" customHeight="1" x14ac:dyDescent="0.25">
      <c r="A322" s="102">
        <v>314</v>
      </c>
      <c r="B322" s="2" t="s">
        <v>1356</v>
      </c>
      <c r="C322" s="17" t="s">
        <v>1063</v>
      </c>
      <c r="D322" s="17" t="s">
        <v>105</v>
      </c>
      <c r="E322" s="17" t="s">
        <v>546</v>
      </c>
      <c r="F322" s="9">
        <f>VLOOKUP(B322,[1]Hoja4!$B$2:$E$492,4,0)</f>
        <v>42000</v>
      </c>
      <c r="G322" s="9">
        <v>1205.4000000000001</v>
      </c>
      <c r="H322" s="9">
        <v>1276.8</v>
      </c>
      <c r="I322" s="9">
        <v>724.92</v>
      </c>
      <c r="J322" s="9">
        <v>25</v>
      </c>
      <c r="K322" s="9">
        <f t="shared" si="8"/>
        <v>3232.12</v>
      </c>
      <c r="L322" s="9">
        <f t="shared" si="9"/>
        <v>38767.879999999997</v>
      </c>
      <c r="M322" s="37" t="s">
        <v>199</v>
      </c>
    </row>
    <row r="323" spans="1:13" ht="19.5" customHeight="1" x14ac:dyDescent="0.25">
      <c r="A323" s="102">
        <v>315</v>
      </c>
      <c r="B323" s="2" t="s">
        <v>171</v>
      </c>
      <c r="C323" s="17" t="s">
        <v>1065</v>
      </c>
      <c r="D323" s="17" t="s">
        <v>747</v>
      </c>
      <c r="E323" s="17" t="s">
        <v>546</v>
      </c>
      <c r="F323" s="9">
        <f>VLOOKUP(B323,[1]Hoja4!$B$2:$E$492,4,0)</f>
        <v>30000</v>
      </c>
      <c r="G323" s="9">
        <v>861</v>
      </c>
      <c r="H323" s="9">
        <v>912</v>
      </c>
      <c r="I323" s="9">
        <v>0</v>
      </c>
      <c r="J323" s="9">
        <v>5808.45</v>
      </c>
      <c r="K323" s="9">
        <f t="shared" si="8"/>
        <v>7581.45</v>
      </c>
      <c r="L323" s="9">
        <f t="shared" si="9"/>
        <v>22418.55</v>
      </c>
      <c r="M323" s="32" t="s">
        <v>198</v>
      </c>
    </row>
    <row r="324" spans="1:13" ht="19.5" customHeight="1" x14ac:dyDescent="0.25">
      <c r="A324" s="102">
        <v>316</v>
      </c>
      <c r="B324" s="2" t="s">
        <v>93</v>
      </c>
      <c r="C324" s="17" t="s">
        <v>1066</v>
      </c>
      <c r="D324" s="17" t="s">
        <v>754</v>
      </c>
      <c r="E324" s="17" t="s">
        <v>546</v>
      </c>
      <c r="F324" s="9">
        <f>VLOOKUP(B324,[1]Hoja4!$B$2:$E$492,4,0)</f>
        <v>30000</v>
      </c>
      <c r="G324" s="9">
        <v>861</v>
      </c>
      <c r="H324" s="9">
        <v>912</v>
      </c>
      <c r="I324" s="9">
        <v>0</v>
      </c>
      <c r="J324" s="9">
        <v>8506.5400000000009</v>
      </c>
      <c r="K324" s="9">
        <f t="shared" si="8"/>
        <v>10279.540000000001</v>
      </c>
      <c r="L324" s="9">
        <f t="shared" si="9"/>
        <v>19720.46</v>
      </c>
      <c r="M324" s="32" t="s">
        <v>198</v>
      </c>
    </row>
    <row r="325" spans="1:13" ht="19.5" customHeight="1" x14ac:dyDescent="0.25">
      <c r="A325" s="102">
        <v>317</v>
      </c>
      <c r="B325" s="2" t="s">
        <v>44</v>
      </c>
      <c r="C325" s="17" t="s">
        <v>1066</v>
      </c>
      <c r="D325" s="17" t="s">
        <v>747</v>
      </c>
      <c r="E325" s="17" t="s">
        <v>546</v>
      </c>
      <c r="F325" s="9">
        <f>VLOOKUP(B325,[1]Hoja4!$B$2:$E$492,4,0)</f>
        <v>30000</v>
      </c>
      <c r="G325" s="9">
        <v>861</v>
      </c>
      <c r="H325" s="9">
        <v>912</v>
      </c>
      <c r="I325" s="9">
        <v>0</v>
      </c>
      <c r="J325" s="9">
        <v>10842.39</v>
      </c>
      <c r="K325" s="9">
        <f t="shared" si="8"/>
        <v>12615.39</v>
      </c>
      <c r="L325" s="9">
        <f t="shared" si="9"/>
        <v>17384.61</v>
      </c>
      <c r="M325" s="32" t="s">
        <v>198</v>
      </c>
    </row>
    <row r="326" spans="1:13" ht="19.5" customHeight="1" x14ac:dyDescent="0.25">
      <c r="A326" s="102">
        <v>318</v>
      </c>
      <c r="B326" s="2" t="s">
        <v>547</v>
      </c>
      <c r="C326" s="17" t="s">
        <v>1066</v>
      </c>
      <c r="D326" s="17" t="s">
        <v>747</v>
      </c>
      <c r="E326" s="17" t="s">
        <v>546</v>
      </c>
      <c r="F326" s="9">
        <f>VLOOKUP(B326,[1]Hoja4!$B$2:$E$492,4,0)</f>
        <v>25000</v>
      </c>
      <c r="G326" s="9">
        <v>717.5</v>
      </c>
      <c r="H326" s="9">
        <v>760</v>
      </c>
      <c r="I326" s="9">
        <v>0</v>
      </c>
      <c r="J326" s="9">
        <v>7380.22</v>
      </c>
      <c r="K326" s="9">
        <f t="shared" si="8"/>
        <v>8857.7200000000012</v>
      </c>
      <c r="L326" s="9">
        <f t="shared" si="9"/>
        <v>16142.279999999999</v>
      </c>
      <c r="M326" s="32" t="s">
        <v>198</v>
      </c>
    </row>
    <row r="327" spans="1:13" ht="19.5" customHeight="1" x14ac:dyDescent="0.25">
      <c r="A327" s="102">
        <v>319</v>
      </c>
      <c r="B327" s="2" t="s">
        <v>31</v>
      </c>
      <c r="C327" s="17" t="s">
        <v>1065</v>
      </c>
      <c r="D327" s="17" t="s">
        <v>747</v>
      </c>
      <c r="E327" s="17" t="s">
        <v>546</v>
      </c>
      <c r="F327" s="9">
        <f>VLOOKUP(B327,[1]Hoja4!$B$2:$E$492,4,0)</f>
        <v>30000</v>
      </c>
      <c r="G327" s="9">
        <v>861</v>
      </c>
      <c r="H327" s="9">
        <v>912</v>
      </c>
      <c r="I327" s="9">
        <v>0</v>
      </c>
      <c r="J327" s="9">
        <v>6374.1</v>
      </c>
      <c r="K327" s="9">
        <f t="shared" si="8"/>
        <v>8147.1</v>
      </c>
      <c r="L327" s="9">
        <f t="shared" si="9"/>
        <v>21852.9</v>
      </c>
      <c r="M327" s="32" t="s">
        <v>199</v>
      </c>
    </row>
    <row r="328" spans="1:13" ht="19.5" customHeight="1" x14ac:dyDescent="0.25">
      <c r="A328" s="102">
        <v>320</v>
      </c>
      <c r="B328" s="2" t="s">
        <v>676</v>
      </c>
      <c r="C328" s="17" t="s">
        <v>1067</v>
      </c>
      <c r="D328" s="17" t="s">
        <v>747</v>
      </c>
      <c r="E328" s="17" t="s">
        <v>546</v>
      </c>
      <c r="F328" s="9">
        <f>VLOOKUP(B328,[1]Hoja4!$B$2:$E$492,4,0)</f>
        <v>20000</v>
      </c>
      <c r="G328" s="9">
        <v>574</v>
      </c>
      <c r="H328" s="9">
        <v>608</v>
      </c>
      <c r="I328" s="9">
        <v>0</v>
      </c>
      <c r="J328" s="9">
        <v>3424.31</v>
      </c>
      <c r="K328" s="9">
        <f t="shared" si="8"/>
        <v>4606.3099999999995</v>
      </c>
      <c r="L328" s="9">
        <f t="shared" si="9"/>
        <v>15393.69</v>
      </c>
      <c r="M328" s="32" t="s">
        <v>199</v>
      </c>
    </row>
    <row r="329" spans="1:13" ht="19.5" customHeight="1" x14ac:dyDescent="0.25">
      <c r="A329" s="102">
        <v>321</v>
      </c>
      <c r="B329" s="2" t="s">
        <v>677</v>
      </c>
      <c r="C329" s="17" t="s">
        <v>1066</v>
      </c>
      <c r="D329" s="17" t="s">
        <v>747</v>
      </c>
      <c r="E329" s="17" t="s">
        <v>546</v>
      </c>
      <c r="F329" s="9">
        <f>VLOOKUP(B329,[1]Hoja4!$B$2:$E$492,4,0)</f>
        <v>20000</v>
      </c>
      <c r="G329" s="9">
        <v>574</v>
      </c>
      <c r="H329" s="9">
        <v>608</v>
      </c>
      <c r="I329" s="9">
        <v>0</v>
      </c>
      <c r="J329" s="9">
        <v>8981.66</v>
      </c>
      <c r="K329" s="9">
        <f t="shared" si="8"/>
        <v>10163.66</v>
      </c>
      <c r="L329" s="9">
        <f t="shared" si="9"/>
        <v>9836.34</v>
      </c>
      <c r="M329" s="32" t="s">
        <v>198</v>
      </c>
    </row>
    <row r="330" spans="1:13" ht="19.5" customHeight="1" x14ac:dyDescent="0.25">
      <c r="A330" s="102">
        <v>322</v>
      </c>
      <c r="B330" s="2" t="s">
        <v>309</v>
      </c>
      <c r="C330" s="17" t="s">
        <v>1068</v>
      </c>
      <c r="D330" s="17" t="s">
        <v>111</v>
      </c>
      <c r="E330" s="17" t="s">
        <v>546</v>
      </c>
      <c r="F330" s="9">
        <f>VLOOKUP(B330,[1]Hoja4!$B$2:$E$492,4,0)</f>
        <v>42000</v>
      </c>
      <c r="G330" s="9">
        <v>1205.4000000000001</v>
      </c>
      <c r="H330" s="9">
        <v>1276.8</v>
      </c>
      <c r="I330" s="9">
        <v>724.92</v>
      </c>
      <c r="J330" s="9">
        <v>14321.6</v>
      </c>
      <c r="K330" s="9">
        <f t="shared" ref="K330:K393" si="10">+G330+H330+I330+J330</f>
        <v>17528.72</v>
      </c>
      <c r="L330" s="9">
        <f t="shared" ref="L330:L393" si="11">+F330-K330</f>
        <v>24471.279999999999</v>
      </c>
      <c r="M330" s="32" t="s">
        <v>199</v>
      </c>
    </row>
    <row r="331" spans="1:13" ht="19.5" customHeight="1" x14ac:dyDescent="0.25">
      <c r="A331" s="102">
        <v>323</v>
      </c>
      <c r="B331" s="2" t="s">
        <v>430</v>
      </c>
      <c r="C331" s="17" t="s">
        <v>1068</v>
      </c>
      <c r="D331" s="17" t="s">
        <v>428</v>
      </c>
      <c r="E331" s="17" t="s">
        <v>546</v>
      </c>
      <c r="F331" s="9">
        <f>VLOOKUP(B331,[1]Hoja4!$B$2:$E$492,4,0)</f>
        <v>42000</v>
      </c>
      <c r="G331" s="9">
        <v>1205.4000000000001</v>
      </c>
      <c r="H331" s="9">
        <v>1276.8</v>
      </c>
      <c r="I331" s="9">
        <v>724.92</v>
      </c>
      <c r="J331" s="9">
        <v>2225</v>
      </c>
      <c r="K331" s="9">
        <f t="shared" si="10"/>
        <v>5432.12</v>
      </c>
      <c r="L331" s="9">
        <f t="shared" si="11"/>
        <v>36567.879999999997</v>
      </c>
      <c r="M331" s="32" t="s">
        <v>199</v>
      </c>
    </row>
    <row r="332" spans="1:13" ht="19.5" customHeight="1" x14ac:dyDescent="0.25">
      <c r="A332" s="102">
        <v>324</v>
      </c>
      <c r="B332" s="2" t="s">
        <v>431</v>
      </c>
      <c r="C332" s="17" t="s">
        <v>1068</v>
      </c>
      <c r="D332" s="17" t="s">
        <v>428</v>
      </c>
      <c r="E332" s="17" t="s">
        <v>546</v>
      </c>
      <c r="F332" s="9">
        <f>VLOOKUP(B332,[1]Hoja4!$B$2:$E$492,4,0)</f>
        <v>42000</v>
      </c>
      <c r="G332" s="9">
        <v>1205.4000000000001</v>
      </c>
      <c r="H332" s="9">
        <v>1276.8</v>
      </c>
      <c r="I332" s="9">
        <v>724.92</v>
      </c>
      <c r="J332" s="9">
        <v>4615.33</v>
      </c>
      <c r="K332" s="9">
        <f t="shared" si="10"/>
        <v>7822.45</v>
      </c>
      <c r="L332" s="9">
        <f t="shared" si="11"/>
        <v>34177.550000000003</v>
      </c>
      <c r="M332" s="32" t="s">
        <v>199</v>
      </c>
    </row>
    <row r="333" spans="1:13" ht="19.5" customHeight="1" x14ac:dyDescent="0.25">
      <c r="A333" s="102">
        <v>325</v>
      </c>
      <c r="B333" s="2" t="s">
        <v>890</v>
      </c>
      <c r="C333" s="17" t="s">
        <v>1068</v>
      </c>
      <c r="D333" s="17" t="s">
        <v>428</v>
      </c>
      <c r="E333" s="17" t="s">
        <v>546</v>
      </c>
      <c r="F333" s="9">
        <f>VLOOKUP(B333,[1]Hoja4!$B$2:$E$492,4,0)</f>
        <v>42000</v>
      </c>
      <c r="G333" s="9">
        <v>1205.4000000000001</v>
      </c>
      <c r="H333" s="9">
        <v>1276.8</v>
      </c>
      <c r="I333" s="9">
        <v>724.92</v>
      </c>
      <c r="J333" s="9">
        <v>1385</v>
      </c>
      <c r="K333" s="9">
        <f t="shared" si="10"/>
        <v>4592.12</v>
      </c>
      <c r="L333" s="9">
        <f t="shared" si="11"/>
        <v>37407.879999999997</v>
      </c>
      <c r="M333" s="32" t="s">
        <v>199</v>
      </c>
    </row>
    <row r="334" spans="1:13" ht="19.5" customHeight="1" x14ac:dyDescent="0.25">
      <c r="A334" s="102">
        <v>326</v>
      </c>
      <c r="B334" s="2" t="s">
        <v>133</v>
      </c>
      <c r="C334" s="17" t="s">
        <v>1068</v>
      </c>
      <c r="D334" s="17" t="s">
        <v>753</v>
      </c>
      <c r="E334" s="17" t="s">
        <v>546</v>
      </c>
      <c r="F334" s="9">
        <f>VLOOKUP(B334,[1]Hoja4!$B$2:$E$492,4,0)</f>
        <v>42000</v>
      </c>
      <c r="G334" s="9">
        <v>1205.4000000000001</v>
      </c>
      <c r="H334" s="9">
        <v>1276.8</v>
      </c>
      <c r="I334" s="9">
        <v>436.95</v>
      </c>
      <c r="J334" s="9">
        <v>2044.78</v>
      </c>
      <c r="K334" s="9">
        <f t="shared" si="10"/>
        <v>4963.9299999999994</v>
      </c>
      <c r="L334" s="9">
        <f t="shared" si="11"/>
        <v>37036.07</v>
      </c>
      <c r="M334" s="37" t="s">
        <v>199</v>
      </c>
    </row>
    <row r="335" spans="1:13" ht="19.5" customHeight="1" x14ac:dyDescent="0.25">
      <c r="A335" s="102">
        <v>327</v>
      </c>
      <c r="B335" s="2" t="s">
        <v>80</v>
      </c>
      <c r="C335" s="17" t="s">
        <v>1068</v>
      </c>
      <c r="D335" s="17" t="s">
        <v>1383</v>
      </c>
      <c r="E335" s="17" t="s">
        <v>546</v>
      </c>
      <c r="F335" s="87">
        <v>42000</v>
      </c>
      <c r="G335" s="9">
        <v>1205.4000000000001</v>
      </c>
      <c r="H335" s="9">
        <v>1276.8</v>
      </c>
      <c r="I335" s="9">
        <v>724.92</v>
      </c>
      <c r="J335" s="9">
        <v>16607.739999999998</v>
      </c>
      <c r="K335" s="9">
        <f t="shared" si="10"/>
        <v>19814.859999999997</v>
      </c>
      <c r="L335" s="9">
        <f t="shared" si="11"/>
        <v>22185.140000000003</v>
      </c>
      <c r="M335" s="32" t="s">
        <v>199</v>
      </c>
    </row>
    <row r="336" spans="1:13" ht="19.5" customHeight="1" x14ac:dyDescent="0.25">
      <c r="A336" s="102">
        <v>328</v>
      </c>
      <c r="B336" s="2" t="s">
        <v>78</v>
      </c>
      <c r="C336" s="17" t="s">
        <v>1068</v>
      </c>
      <c r="D336" s="17" t="s">
        <v>747</v>
      </c>
      <c r="E336" s="17" t="s">
        <v>546</v>
      </c>
      <c r="F336" s="9">
        <f>VLOOKUP(B336,[1]Hoja4!$B$2:$E$492,4,0)</f>
        <v>42000</v>
      </c>
      <c r="G336" s="9">
        <v>1205.4000000000001</v>
      </c>
      <c r="H336" s="9">
        <v>1276.8</v>
      </c>
      <c r="I336" s="9">
        <v>724.92</v>
      </c>
      <c r="J336" s="9">
        <v>5534.48</v>
      </c>
      <c r="K336" s="9">
        <f t="shared" si="10"/>
        <v>8741.5999999999985</v>
      </c>
      <c r="L336" s="9">
        <f t="shared" si="11"/>
        <v>33258.400000000001</v>
      </c>
      <c r="M336" s="32" t="s">
        <v>199</v>
      </c>
    </row>
    <row r="337" spans="1:13" ht="19.5" customHeight="1" x14ac:dyDescent="0.25">
      <c r="A337" s="102">
        <v>329</v>
      </c>
      <c r="B337" s="2" t="s">
        <v>55</v>
      </c>
      <c r="C337" s="17" t="s">
        <v>1068</v>
      </c>
      <c r="D337" s="17" t="s">
        <v>747</v>
      </c>
      <c r="E337" s="17" t="s">
        <v>546</v>
      </c>
      <c r="F337" s="9">
        <f>VLOOKUP(B337,[1]Hoja4!$B$2:$E$492,4,0)</f>
        <v>42000</v>
      </c>
      <c r="G337" s="9">
        <v>1205.4000000000001</v>
      </c>
      <c r="H337" s="9">
        <v>1276.8</v>
      </c>
      <c r="I337" s="9">
        <v>724.92</v>
      </c>
      <c r="J337" s="9">
        <v>6302.53</v>
      </c>
      <c r="K337" s="9">
        <f t="shared" si="10"/>
        <v>9509.65</v>
      </c>
      <c r="L337" s="9">
        <f t="shared" si="11"/>
        <v>32490.35</v>
      </c>
      <c r="M337" s="32" t="s">
        <v>199</v>
      </c>
    </row>
    <row r="338" spans="1:13" ht="19.5" customHeight="1" x14ac:dyDescent="0.25">
      <c r="A338" s="102">
        <v>330</v>
      </c>
      <c r="B338" s="2" t="s">
        <v>28</v>
      </c>
      <c r="C338" s="17" t="s">
        <v>1068</v>
      </c>
      <c r="D338" s="17" t="s">
        <v>428</v>
      </c>
      <c r="E338" s="17" t="s">
        <v>546</v>
      </c>
      <c r="F338" s="9">
        <f>VLOOKUP(B338,[1]Hoja4!$B$2:$E$492,4,0)</f>
        <v>42000</v>
      </c>
      <c r="G338" s="9">
        <v>1205.4000000000001</v>
      </c>
      <c r="H338" s="9">
        <v>1276.8</v>
      </c>
      <c r="I338" s="9">
        <v>436.95</v>
      </c>
      <c r="J338" s="9">
        <v>3304.7799999999997</v>
      </c>
      <c r="K338" s="9">
        <f t="shared" si="10"/>
        <v>6223.9299999999994</v>
      </c>
      <c r="L338" s="9">
        <f t="shared" si="11"/>
        <v>35776.07</v>
      </c>
      <c r="M338" s="32" t="s">
        <v>199</v>
      </c>
    </row>
    <row r="339" spans="1:13" ht="19.5" customHeight="1" x14ac:dyDescent="0.25">
      <c r="A339" s="102">
        <v>331</v>
      </c>
      <c r="B339" s="2" t="s">
        <v>19</v>
      </c>
      <c r="C339" s="17" t="s">
        <v>1068</v>
      </c>
      <c r="D339" s="17" t="s">
        <v>747</v>
      </c>
      <c r="E339" s="17" t="s">
        <v>546</v>
      </c>
      <c r="F339" s="9">
        <f>VLOOKUP(B339,[1]Hoja4!$B$2:$E$492,4,0)</f>
        <v>42000</v>
      </c>
      <c r="G339" s="9">
        <v>1205.4000000000001</v>
      </c>
      <c r="H339" s="9">
        <v>1276.8</v>
      </c>
      <c r="I339" s="9">
        <v>148.99</v>
      </c>
      <c r="J339" s="9">
        <v>10349.77</v>
      </c>
      <c r="K339" s="9">
        <f t="shared" si="10"/>
        <v>12980.96</v>
      </c>
      <c r="L339" s="9">
        <f t="shared" si="11"/>
        <v>29019.040000000001</v>
      </c>
      <c r="M339" s="32" t="s">
        <v>199</v>
      </c>
    </row>
    <row r="340" spans="1:13" ht="19.5" customHeight="1" x14ac:dyDescent="0.25">
      <c r="A340" s="102">
        <v>332</v>
      </c>
      <c r="B340" s="2" t="s">
        <v>858</v>
      </c>
      <c r="C340" s="17" t="s">
        <v>1068</v>
      </c>
      <c r="D340" s="17" t="s">
        <v>723</v>
      </c>
      <c r="E340" s="17" t="s">
        <v>546</v>
      </c>
      <c r="F340" s="9">
        <f>VLOOKUP(B340,[1]Hoja4!$B$2:$E$492,4,0)</f>
        <v>35000</v>
      </c>
      <c r="G340" s="9">
        <v>1004.5</v>
      </c>
      <c r="H340" s="9">
        <v>1064</v>
      </c>
      <c r="I340" s="9">
        <v>0</v>
      </c>
      <c r="J340" s="9">
        <v>4976.16</v>
      </c>
      <c r="K340" s="9">
        <f t="shared" si="10"/>
        <v>7044.66</v>
      </c>
      <c r="L340" s="9">
        <f t="shared" si="11"/>
        <v>27955.34</v>
      </c>
      <c r="M340" s="37" t="s">
        <v>199</v>
      </c>
    </row>
    <row r="341" spans="1:13" ht="19.5" customHeight="1" x14ac:dyDescent="0.25">
      <c r="A341" s="102">
        <v>333</v>
      </c>
      <c r="B341" s="2" t="s">
        <v>315</v>
      </c>
      <c r="C341" s="17" t="s">
        <v>1069</v>
      </c>
      <c r="D341" s="17" t="s">
        <v>767</v>
      </c>
      <c r="E341" s="17" t="s">
        <v>546</v>
      </c>
      <c r="F341" s="9">
        <f>VLOOKUP(B341,[1]Hoja4!$B$2:$E$492,4,0)</f>
        <v>30000</v>
      </c>
      <c r="G341" s="9">
        <v>861</v>
      </c>
      <c r="H341" s="9">
        <v>912</v>
      </c>
      <c r="I341" s="9">
        <v>0</v>
      </c>
      <c r="J341" s="9">
        <v>25</v>
      </c>
      <c r="K341" s="9">
        <f t="shared" si="10"/>
        <v>1798</v>
      </c>
      <c r="L341" s="9">
        <f t="shared" si="11"/>
        <v>28202</v>
      </c>
      <c r="M341" s="32" t="s">
        <v>198</v>
      </c>
    </row>
    <row r="342" spans="1:13" ht="19.5" customHeight="1" x14ac:dyDescent="0.25">
      <c r="A342" s="102">
        <v>334</v>
      </c>
      <c r="B342" s="2" t="s">
        <v>96</v>
      </c>
      <c r="C342" s="17" t="s">
        <v>2</v>
      </c>
      <c r="D342" s="17" t="s">
        <v>754</v>
      </c>
      <c r="E342" s="17" t="s">
        <v>546</v>
      </c>
      <c r="F342" s="9">
        <f>VLOOKUP(B342,[1]Hoja4!$B$2:$E$492,4,0)</f>
        <v>30000</v>
      </c>
      <c r="G342" s="9">
        <v>861</v>
      </c>
      <c r="H342" s="9">
        <v>912</v>
      </c>
      <c r="I342" s="9">
        <v>0</v>
      </c>
      <c r="J342" s="9">
        <v>5415.06</v>
      </c>
      <c r="K342" s="9">
        <f t="shared" si="10"/>
        <v>7188.06</v>
      </c>
      <c r="L342" s="9">
        <f t="shared" si="11"/>
        <v>22811.94</v>
      </c>
      <c r="M342" s="32" t="s">
        <v>198</v>
      </c>
    </row>
    <row r="343" spans="1:13" ht="19.5" customHeight="1" x14ac:dyDescent="0.25">
      <c r="A343" s="102">
        <v>335</v>
      </c>
      <c r="B343" s="2" t="s">
        <v>351</v>
      </c>
      <c r="C343" s="17" t="s">
        <v>2</v>
      </c>
      <c r="D343" s="17" t="s">
        <v>754</v>
      </c>
      <c r="E343" s="17" t="s">
        <v>546</v>
      </c>
      <c r="F343" s="9">
        <f>VLOOKUP(B343,[1]Hoja4!$B$2:$E$492,4,0)</f>
        <v>35000</v>
      </c>
      <c r="G343" s="9">
        <v>1004.5</v>
      </c>
      <c r="H343" s="9">
        <v>1064</v>
      </c>
      <c r="I343" s="9">
        <v>0</v>
      </c>
      <c r="J343" s="9">
        <v>5852.25</v>
      </c>
      <c r="K343" s="9">
        <f t="shared" si="10"/>
        <v>7920.75</v>
      </c>
      <c r="L343" s="9">
        <f t="shared" si="11"/>
        <v>27079.25</v>
      </c>
      <c r="M343" s="32" t="s">
        <v>198</v>
      </c>
    </row>
    <row r="344" spans="1:13" ht="19.5" customHeight="1" x14ac:dyDescent="0.25">
      <c r="A344" s="102">
        <v>336</v>
      </c>
      <c r="B344" s="2" t="s">
        <v>350</v>
      </c>
      <c r="C344" s="17" t="s">
        <v>2</v>
      </c>
      <c r="D344" s="17" t="s">
        <v>754</v>
      </c>
      <c r="E344" s="17" t="s">
        <v>546</v>
      </c>
      <c r="F344" s="9">
        <f>VLOOKUP(B344,[1]Hoja4!$B$2:$E$492,4,0)</f>
        <v>30000</v>
      </c>
      <c r="G344" s="9">
        <v>861</v>
      </c>
      <c r="H344" s="9">
        <v>912</v>
      </c>
      <c r="I344" s="9">
        <v>0</v>
      </c>
      <c r="J344" s="9">
        <v>5125</v>
      </c>
      <c r="K344" s="9">
        <f t="shared" si="10"/>
        <v>6898</v>
      </c>
      <c r="L344" s="9">
        <f t="shared" si="11"/>
        <v>23102</v>
      </c>
      <c r="M344" s="32" t="s">
        <v>198</v>
      </c>
    </row>
    <row r="345" spans="1:13" ht="19.5" customHeight="1" x14ac:dyDescent="0.25">
      <c r="A345" s="102">
        <v>337</v>
      </c>
      <c r="B345" s="2" t="s">
        <v>354</v>
      </c>
      <c r="C345" s="17" t="s">
        <v>2</v>
      </c>
      <c r="D345" s="17" t="s">
        <v>754</v>
      </c>
      <c r="E345" s="17" t="s">
        <v>546</v>
      </c>
      <c r="F345" s="9">
        <f>VLOOKUP(B345,[1]Hoja4!$B$2:$E$492,4,0)</f>
        <v>30000</v>
      </c>
      <c r="G345" s="9">
        <v>861</v>
      </c>
      <c r="H345" s="9">
        <v>912</v>
      </c>
      <c r="I345" s="9">
        <v>0</v>
      </c>
      <c r="J345" s="9">
        <v>25</v>
      </c>
      <c r="K345" s="9">
        <f t="shared" si="10"/>
        <v>1798</v>
      </c>
      <c r="L345" s="9">
        <f t="shared" si="11"/>
        <v>28202</v>
      </c>
      <c r="M345" s="32" t="s">
        <v>198</v>
      </c>
    </row>
    <row r="346" spans="1:13" ht="19.5" customHeight="1" x14ac:dyDescent="0.25">
      <c r="A346" s="102">
        <v>338</v>
      </c>
      <c r="B346" s="2" t="s">
        <v>305</v>
      </c>
      <c r="C346" s="17" t="s">
        <v>2</v>
      </c>
      <c r="D346" s="17" t="s">
        <v>754</v>
      </c>
      <c r="E346" s="17" t="s">
        <v>546</v>
      </c>
      <c r="F346" s="9">
        <f>VLOOKUP(B346,[1]Hoja4!$B$2:$E$492,4,0)</f>
        <v>30000</v>
      </c>
      <c r="G346" s="9">
        <v>861</v>
      </c>
      <c r="H346" s="9">
        <v>912</v>
      </c>
      <c r="I346" s="9">
        <v>0</v>
      </c>
      <c r="J346" s="9">
        <v>5782.11</v>
      </c>
      <c r="K346" s="9">
        <f t="shared" si="10"/>
        <v>7555.11</v>
      </c>
      <c r="L346" s="9">
        <f t="shared" si="11"/>
        <v>22444.89</v>
      </c>
      <c r="M346" s="32" t="s">
        <v>198</v>
      </c>
    </row>
    <row r="347" spans="1:13" ht="19.5" customHeight="1" x14ac:dyDescent="0.25">
      <c r="A347" s="102">
        <v>339</v>
      </c>
      <c r="B347" s="2" t="s">
        <v>122</v>
      </c>
      <c r="C347" s="17" t="s">
        <v>2</v>
      </c>
      <c r="D347" s="17" t="s">
        <v>754</v>
      </c>
      <c r="E347" s="17" t="s">
        <v>546</v>
      </c>
      <c r="F347" s="9">
        <f>VLOOKUP(B347,[1]Hoja4!$B$2:$E$492,4,0)</f>
        <v>45000</v>
      </c>
      <c r="G347" s="9">
        <v>1291.5</v>
      </c>
      <c r="H347" s="9">
        <v>1368</v>
      </c>
      <c r="I347" s="9">
        <v>1148.33</v>
      </c>
      <c r="J347" s="9">
        <v>18579.32</v>
      </c>
      <c r="K347" s="9">
        <f t="shared" si="10"/>
        <v>22387.15</v>
      </c>
      <c r="L347" s="9">
        <f t="shared" si="11"/>
        <v>22612.85</v>
      </c>
      <c r="M347" s="32" t="s">
        <v>198</v>
      </c>
    </row>
    <row r="348" spans="1:13" ht="19.5" customHeight="1" x14ac:dyDescent="0.25">
      <c r="A348" s="102">
        <v>340</v>
      </c>
      <c r="B348" s="2" t="s">
        <v>488</v>
      </c>
      <c r="C348" s="17" t="s">
        <v>2</v>
      </c>
      <c r="D348" s="17" t="s">
        <v>754</v>
      </c>
      <c r="E348" s="17" t="s">
        <v>546</v>
      </c>
      <c r="F348" s="9">
        <f>VLOOKUP(B348,[1]Hoja4!$B$2:$E$492,4,0)</f>
        <v>30000</v>
      </c>
      <c r="G348" s="9">
        <v>861</v>
      </c>
      <c r="H348" s="9">
        <v>912</v>
      </c>
      <c r="I348" s="9">
        <v>0</v>
      </c>
      <c r="J348" s="9">
        <v>25</v>
      </c>
      <c r="K348" s="9">
        <f t="shared" si="10"/>
        <v>1798</v>
      </c>
      <c r="L348" s="9">
        <f t="shared" si="11"/>
        <v>28202</v>
      </c>
      <c r="M348" s="32" t="s">
        <v>198</v>
      </c>
    </row>
    <row r="349" spans="1:13" ht="19.5" customHeight="1" x14ac:dyDescent="0.25">
      <c r="A349" s="102">
        <v>341</v>
      </c>
      <c r="B349" s="2" t="s">
        <v>489</v>
      </c>
      <c r="C349" s="17" t="s">
        <v>2</v>
      </c>
      <c r="D349" s="17" t="s">
        <v>754</v>
      </c>
      <c r="E349" s="17" t="s">
        <v>546</v>
      </c>
      <c r="F349" s="9">
        <f>VLOOKUP(B349,[1]Hoja4!$B$2:$E$492,4,0)</f>
        <v>30000</v>
      </c>
      <c r="G349" s="9">
        <v>861</v>
      </c>
      <c r="H349" s="9">
        <v>912</v>
      </c>
      <c r="I349" s="9">
        <v>0</v>
      </c>
      <c r="J349" s="9">
        <v>7450.54</v>
      </c>
      <c r="K349" s="9">
        <f t="shared" si="10"/>
        <v>9223.5400000000009</v>
      </c>
      <c r="L349" s="9">
        <f t="shared" si="11"/>
        <v>20776.46</v>
      </c>
      <c r="M349" s="32" t="s">
        <v>198</v>
      </c>
    </row>
    <row r="350" spans="1:13" ht="19.5" customHeight="1" x14ac:dyDescent="0.25">
      <c r="A350" s="102">
        <v>342</v>
      </c>
      <c r="B350" s="2" t="s">
        <v>490</v>
      </c>
      <c r="C350" s="17" t="s">
        <v>2</v>
      </c>
      <c r="D350" s="17" t="s">
        <v>754</v>
      </c>
      <c r="E350" s="17" t="s">
        <v>546</v>
      </c>
      <c r="F350" s="9">
        <f>VLOOKUP(B350,[1]Hoja4!$B$2:$E$492,4,0)</f>
        <v>30000</v>
      </c>
      <c r="G350" s="9">
        <v>861</v>
      </c>
      <c r="H350" s="9">
        <v>912</v>
      </c>
      <c r="I350" s="9">
        <v>0</v>
      </c>
      <c r="J350" s="9">
        <v>5910.7199999999993</v>
      </c>
      <c r="K350" s="9">
        <f t="shared" si="10"/>
        <v>7683.7199999999993</v>
      </c>
      <c r="L350" s="9">
        <f t="shared" si="11"/>
        <v>22316.28</v>
      </c>
      <c r="M350" s="32" t="s">
        <v>198</v>
      </c>
    </row>
    <row r="351" spans="1:13" ht="19.5" customHeight="1" x14ac:dyDescent="0.25">
      <c r="A351" s="102">
        <v>343</v>
      </c>
      <c r="B351" s="2" t="s">
        <v>491</v>
      </c>
      <c r="C351" s="17" t="s">
        <v>2</v>
      </c>
      <c r="D351" s="17" t="s">
        <v>754</v>
      </c>
      <c r="E351" s="17" t="s">
        <v>546</v>
      </c>
      <c r="F351" s="9">
        <f>VLOOKUP(B351,[1]Hoja4!$B$2:$E$492,4,0)</f>
        <v>30000</v>
      </c>
      <c r="G351" s="9">
        <v>861</v>
      </c>
      <c r="H351" s="9">
        <v>912</v>
      </c>
      <c r="I351" s="9">
        <v>0</v>
      </c>
      <c r="J351" s="9">
        <v>25</v>
      </c>
      <c r="K351" s="9">
        <f t="shared" si="10"/>
        <v>1798</v>
      </c>
      <c r="L351" s="9">
        <f t="shared" si="11"/>
        <v>28202</v>
      </c>
      <c r="M351" s="32" t="s">
        <v>198</v>
      </c>
    </row>
    <row r="352" spans="1:13" ht="19.5" customHeight="1" x14ac:dyDescent="0.25">
      <c r="A352" s="102">
        <v>344</v>
      </c>
      <c r="B352" s="2" t="s">
        <v>316</v>
      </c>
      <c r="C352" s="17" t="s">
        <v>2</v>
      </c>
      <c r="D352" s="17" t="s">
        <v>754</v>
      </c>
      <c r="E352" s="17" t="s">
        <v>546</v>
      </c>
      <c r="F352" s="9">
        <f>VLOOKUP(B352,[1]Hoja4!$B$2:$E$492,4,0)</f>
        <v>30000</v>
      </c>
      <c r="G352" s="9">
        <v>861</v>
      </c>
      <c r="H352" s="9">
        <v>912</v>
      </c>
      <c r="I352" s="9">
        <v>0</v>
      </c>
      <c r="J352" s="9">
        <v>8592.17</v>
      </c>
      <c r="K352" s="9">
        <f t="shared" si="10"/>
        <v>10365.17</v>
      </c>
      <c r="L352" s="9">
        <f t="shared" si="11"/>
        <v>19634.830000000002</v>
      </c>
      <c r="M352" s="32" t="s">
        <v>198</v>
      </c>
    </row>
    <row r="353" spans="1:13" ht="19.5" customHeight="1" x14ac:dyDescent="0.25">
      <c r="A353" s="102">
        <v>345</v>
      </c>
      <c r="B353" s="2" t="s">
        <v>893</v>
      </c>
      <c r="C353" s="17" t="s">
        <v>2</v>
      </c>
      <c r="D353" s="17" t="s">
        <v>754</v>
      </c>
      <c r="E353" s="17" t="s">
        <v>546</v>
      </c>
      <c r="F353" s="9">
        <f>VLOOKUP(B353,[1]Hoja4!$B$2:$E$492,4,0)</f>
        <v>30000</v>
      </c>
      <c r="G353" s="9">
        <v>861</v>
      </c>
      <c r="H353" s="9">
        <v>912</v>
      </c>
      <c r="I353" s="9">
        <v>0</v>
      </c>
      <c r="J353" s="9">
        <v>11294.98</v>
      </c>
      <c r="K353" s="9">
        <f t="shared" si="10"/>
        <v>13067.98</v>
      </c>
      <c r="L353" s="9">
        <f t="shared" si="11"/>
        <v>16932.02</v>
      </c>
      <c r="M353" s="32" t="s">
        <v>198</v>
      </c>
    </row>
    <row r="354" spans="1:13" ht="19.5" customHeight="1" x14ac:dyDescent="0.25">
      <c r="A354" s="102">
        <v>346</v>
      </c>
      <c r="B354" s="2" t="s">
        <v>74</v>
      </c>
      <c r="C354" s="17" t="s">
        <v>2</v>
      </c>
      <c r="D354" s="17" t="s">
        <v>754</v>
      </c>
      <c r="E354" s="17" t="s">
        <v>546</v>
      </c>
      <c r="F354" s="9">
        <f>VLOOKUP(B354,[1]Hoja4!$B$2:$E$492,4,0)</f>
        <v>30000</v>
      </c>
      <c r="G354" s="9">
        <v>861</v>
      </c>
      <c r="H354" s="9">
        <v>912</v>
      </c>
      <c r="I354" s="9">
        <v>0</v>
      </c>
      <c r="J354" s="9">
        <v>7600.1</v>
      </c>
      <c r="K354" s="9">
        <f t="shared" si="10"/>
        <v>9373.1</v>
      </c>
      <c r="L354" s="9">
        <f t="shared" si="11"/>
        <v>20626.900000000001</v>
      </c>
      <c r="M354" s="32" t="s">
        <v>198</v>
      </c>
    </row>
    <row r="355" spans="1:13" ht="19.5" customHeight="1" x14ac:dyDescent="0.25">
      <c r="A355" s="102">
        <v>347</v>
      </c>
      <c r="B355" s="2" t="s">
        <v>323</v>
      </c>
      <c r="C355" s="17" t="s">
        <v>2</v>
      </c>
      <c r="D355" s="17" t="s">
        <v>754</v>
      </c>
      <c r="E355" s="17" t="s">
        <v>546</v>
      </c>
      <c r="F355" s="9">
        <f>VLOOKUP(B355,[1]Hoja4!$B$2:$E$492,4,0)</f>
        <v>30000</v>
      </c>
      <c r="G355" s="9">
        <v>861</v>
      </c>
      <c r="H355" s="9">
        <v>912</v>
      </c>
      <c r="I355" s="9">
        <v>0</v>
      </c>
      <c r="J355" s="9">
        <v>6231.8</v>
      </c>
      <c r="K355" s="9">
        <f t="shared" si="10"/>
        <v>8004.8</v>
      </c>
      <c r="L355" s="9">
        <f t="shared" si="11"/>
        <v>21995.200000000001</v>
      </c>
      <c r="M355" s="32" t="s">
        <v>198</v>
      </c>
    </row>
    <row r="356" spans="1:13" ht="19.5" customHeight="1" x14ac:dyDescent="0.25">
      <c r="A356" s="102">
        <v>348</v>
      </c>
      <c r="B356" s="2" t="s">
        <v>70</v>
      </c>
      <c r="C356" s="17" t="s">
        <v>2</v>
      </c>
      <c r="D356" s="17" t="s">
        <v>754</v>
      </c>
      <c r="E356" s="17" t="s">
        <v>546</v>
      </c>
      <c r="F356" s="9">
        <f>VLOOKUP(B356,[1]Hoja4!$B$2:$E$492,4,0)</f>
        <v>30000</v>
      </c>
      <c r="G356" s="9">
        <v>861</v>
      </c>
      <c r="H356" s="9">
        <v>912</v>
      </c>
      <c r="I356" s="9">
        <v>0</v>
      </c>
      <c r="J356" s="9">
        <v>9703.64</v>
      </c>
      <c r="K356" s="9">
        <f t="shared" si="10"/>
        <v>11476.64</v>
      </c>
      <c r="L356" s="9">
        <f t="shared" si="11"/>
        <v>18523.36</v>
      </c>
      <c r="M356" s="32" t="s">
        <v>198</v>
      </c>
    </row>
    <row r="357" spans="1:13" ht="19.5" customHeight="1" x14ac:dyDescent="0.25">
      <c r="A357" s="102">
        <v>349</v>
      </c>
      <c r="B357" s="2" t="s">
        <v>67</v>
      </c>
      <c r="C357" s="17" t="s">
        <v>2</v>
      </c>
      <c r="D357" s="17" t="s">
        <v>754</v>
      </c>
      <c r="E357" s="17" t="s">
        <v>546</v>
      </c>
      <c r="F357" s="9">
        <f>VLOOKUP(B357,[1]Hoja4!$B$2:$E$492,4,0)</f>
        <v>30000</v>
      </c>
      <c r="G357" s="9">
        <v>861</v>
      </c>
      <c r="H357" s="9">
        <v>912</v>
      </c>
      <c r="I357" s="9">
        <v>0</v>
      </c>
      <c r="J357" s="9">
        <v>6727.76</v>
      </c>
      <c r="K357" s="9">
        <f t="shared" si="10"/>
        <v>8500.76</v>
      </c>
      <c r="L357" s="9">
        <f t="shared" si="11"/>
        <v>21499.239999999998</v>
      </c>
      <c r="M357" s="32" t="s">
        <v>198</v>
      </c>
    </row>
    <row r="358" spans="1:13" ht="19.5" customHeight="1" x14ac:dyDescent="0.25">
      <c r="A358" s="102">
        <v>350</v>
      </c>
      <c r="B358" s="2" t="s">
        <v>170</v>
      </c>
      <c r="C358" s="17" t="s">
        <v>2</v>
      </c>
      <c r="D358" s="17" t="s">
        <v>754</v>
      </c>
      <c r="E358" s="17" t="s">
        <v>546</v>
      </c>
      <c r="F358" s="9">
        <f>VLOOKUP(B358,[1]Hoja4!$B$2:$E$492,4,0)</f>
        <v>30000</v>
      </c>
      <c r="G358" s="9">
        <v>861</v>
      </c>
      <c r="H358" s="9">
        <v>912</v>
      </c>
      <c r="I358" s="9">
        <v>0</v>
      </c>
      <c r="J358" s="9">
        <v>11245.93</v>
      </c>
      <c r="K358" s="9">
        <f t="shared" si="10"/>
        <v>13018.93</v>
      </c>
      <c r="L358" s="9">
        <f t="shared" si="11"/>
        <v>16981.07</v>
      </c>
      <c r="M358" s="32" t="s">
        <v>198</v>
      </c>
    </row>
    <row r="359" spans="1:13" ht="19.5" customHeight="1" x14ac:dyDescent="0.25">
      <c r="A359" s="102">
        <v>351</v>
      </c>
      <c r="B359" s="2" t="s">
        <v>402</v>
      </c>
      <c r="C359" s="17" t="s">
        <v>2</v>
      </c>
      <c r="D359" s="17" t="s">
        <v>754</v>
      </c>
      <c r="E359" s="17" t="s">
        <v>546</v>
      </c>
      <c r="F359" s="9">
        <f>VLOOKUP(B359,[1]Hoja4!$B$2:$E$492,4,0)</f>
        <v>30000</v>
      </c>
      <c r="G359" s="9">
        <v>861</v>
      </c>
      <c r="H359" s="9">
        <v>912</v>
      </c>
      <c r="I359" s="9">
        <v>0</v>
      </c>
      <c r="J359" s="9">
        <v>6089.93</v>
      </c>
      <c r="K359" s="9">
        <f t="shared" si="10"/>
        <v>7862.93</v>
      </c>
      <c r="L359" s="9">
        <f t="shared" si="11"/>
        <v>22137.07</v>
      </c>
      <c r="M359" s="32" t="s">
        <v>198</v>
      </c>
    </row>
    <row r="360" spans="1:13" ht="19.5" customHeight="1" x14ac:dyDescent="0.25">
      <c r="A360" s="102">
        <v>352</v>
      </c>
      <c r="B360" s="2" t="s">
        <v>63</v>
      </c>
      <c r="C360" s="17" t="s">
        <v>2</v>
      </c>
      <c r="D360" s="17" t="s">
        <v>754</v>
      </c>
      <c r="E360" s="17" t="s">
        <v>546</v>
      </c>
      <c r="F360" s="9">
        <f>VLOOKUP(B360,[1]Hoja4!$B$2:$E$492,4,0)</f>
        <v>30000</v>
      </c>
      <c r="G360" s="9">
        <v>861</v>
      </c>
      <c r="H360" s="9">
        <v>912</v>
      </c>
      <c r="I360" s="9">
        <v>0</v>
      </c>
      <c r="J360" s="9">
        <v>13088.85</v>
      </c>
      <c r="K360" s="9">
        <f t="shared" si="10"/>
        <v>14861.85</v>
      </c>
      <c r="L360" s="9">
        <f t="shared" si="11"/>
        <v>15138.15</v>
      </c>
      <c r="M360" s="32" t="s">
        <v>198</v>
      </c>
    </row>
    <row r="361" spans="1:13" ht="19.5" customHeight="1" x14ac:dyDescent="0.25">
      <c r="A361" s="102">
        <v>353</v>
      </c>
      <c r="B361" s="2" t="s">
        <v>118</v>
      </c>
      <c r="C361" s="17" t="s">
        <v>2</v>
      </c>
      <c r="D361" s="17" t="s">
        <v>754</v>
      </c>
      <c r="E361" s="17" t="s">
        <v>546</v>
      </c>
      <c r="F361" s="9">
        <f>VLOOKUP(B361,[1]Hoja4!$B$2:$E$492,4,0)</f>
        <v>30000</v>
      </c>
      <c r="G361" s="9">
        <v>861</v>
      </c>
      <c r="H361" s="9">
        <v>912</v>
      </c>
      <c r="I361" s="9">
        <v>0</v>
      </c>
      <c r="J361" s="9">
        <v>16448.38</v>
      </c>
      <c r="K361" s="9">
        <f t="shared" si="10"/>
        <v>18221.38</v>
      </c>
      <c r="L361" s="9">
        <f t="shared" si="11"/>
        <v>11778.619999999999</v>
      </c>
      <c r="M361" s="32" t="s">
        <v>198</v>
      </c>
    </row>
    <row r="362" spans="1:13" ht="19.5" customHeight="1" x14ac:dyDescent="0.25">
      <c r="A362" s="102">
        <v>354</v>
      </c>
      <c r="B362" s="2" t="s">
        <v>57</v>
      </c>
      <c r="C362" s="17" t="s">
        <v>2</v>
      </c>
      <c r="D362" s="17" t="s">
        <v>754</v>
      </c>
      <c r="E362" s="17" t="s">
        <v>546</v>
      </c>
      <c r="F362" s="9">
        <f>VLOOKUP(B362,[1]Hoja4!$B$2:$E$492,4,0)</f>
        <v>30000</v>
      </c>
      <c r="G362" s="9">
        <v>861</v>
      </c>
      <c r="H362" s="9">
        <v>912</v>
      </c>
      <c r="I362" s="9">
        <v>0</v>
      </c>
      <c r="J362" s="9">
        <v>125</v>
      </c>
      <c r="K362" s="9">
        <f t="shared" si="10"/>
        <v>1898</v>
      </c>
      <c r="L362" s="9">
        <f t="shared" si="11"/>
        <v>28102</v>
      </c>
      <c r="M362" s="32" t="s">
        <v>198</v>
      </c>
    </row>
    <row r="363" spans="1:13" ht="19.5" customHeight="1" x14ac:dyDescent="0.25">
      <c r="A363" s="102">
        <v>355</v>
      </c>
      <c r="B363" s="2" t="s">
        <v>394</v>
      </c>
      <c r="C363" s="17" t="s">
        <v>2</v>
      </c>
      <c r="D363" s="17" t="s">
        <v>754</v>
      </c>
      <c r="E363" s="17" t="s">
        <v>546</v>
      </c>
      <c r="F363" s="9">
        <f>VLOOKUP(B363,[1]Hoja4!$B$2:$E$492,4,0)</f>
        <v>30000</v>
      </c>
      <c r="G363" s="9">
        <v>861</v>
      </c>
      <c r="H363" s="9">
        <v>912</v>
      </c>
      <c r="I363" s="9">
        <v>0</v>
      </c>
      <c r="J363" s="9">
        <v>4909.3499999999995</v>
      </c>
      <c r="K363" s="9">
        <f t="shared" si="10"/>
        <v>6682.3499999999995</v>
      </c>
      <c r="L363" s="9">
        <f t="shared" si="11"/>
        <v>23317.65</v>
      </c>
      <c r="M363" s="32" t="s">
        <v>198</v>
      </c>
    </row>
    <row r="364" spans="1:13" ht="19.5" customHeight="1" x14ac:dyDescent="0.25">
      <c r="A364" s="102">
        <v>356</v>
      </c>
      <c r="B364" s="2" t="s">
        <v>396</v>
      </c>
      <c r="C364" s="17" t="s">
        <v>2</v>
      </c>
      <c r="D364" s="17" t="s">
        <v>657</v>
      </c>
      <c r="E364" s="17" t="s">
        <v>546</v>
      </c>
      <c r="F364" s="87">
        <v>30000</v>
      </c>
      <c r="G364" s="9">
        <v>861</v>
      </c>
      <c r="H364" s="9">
        <v>912</v>
      </c>
      <c r="I364" s="9">
        <v>0</v>
      </c>
      <c r="J364" s="9">
        <v>8267.86</v>
      </c>
      <c r="K364" s="9">
        <f t="shared" si="10"/>
        <v>10040.86</v>
      </c>
      <c r="L364" s="9">
        <f t="shared" si="11"/>
        <v>19959.14</v>
      </c>
      <c r="M364" s="37" t="s">
        <v>198</v>
      </c>
    </row>
    <row r="365" spans="1:13" ht="19.5" customHeight="1" x14ac:dyDescent="0.25">
      <c r="A365" s="102">
        <v>357</v>
      </c>
      <c r="B365" s="2" t="s">
        <v>397</v>
      </c>
      <c r="C365" s="17" t="s">
        <v>2</v>
      </c>
      <c r="D365" s="17" t="s">
        <v>754</v>
      </c>
      <c r="E365" s="17" t="s">
        <v>546</v>
      </c>
      <c r="F365" s="9">
        <f>VLOOKUP(B365,[1]Hoja4!$B$2:$E$492,4,0)</f>
        <v>31500</v>
      </c>
      <c r="G365" s="9">
        <v>904.05</v>
      </c>
      <c r="H365" s="9">
        <v>957.6</v>
      </c>
      <c r="I365" s="9">
        <v>0</v>
      </c>
      <c r="J365" s="9">
        <v>10385.51</v>
      </c>
      <c r="K365" s="9">
        <f t="shared" si="10"/>
        <v>12247.16</v>
      </c>
      <c r="L365" s="9">
        <f t="shared" si="11"/>
        <v>19252.84</v>
      </c>
      <c r="M365" s="32" t="s">
        <v>198</v>
      </c>
    </row>
    <row r="366" spans="1:13" ht="19.5" customHeight="1" x14ac:dyDescent="0.25">
      <c r="A366" s="102">
        <v>358</v>
      </c>
      <c r="B366" s="2" t="s">
        <v>336</v>
      </c>
      <c r="C366" s="17" t="s">
        <v>2</v>
      </c>
      <c r="D366" s="17" t="s">
        <v>754</v>
      </c>
      <c r="E366" s="17" t="s">
        <v>546</v>
      </c>
      <c r="F366" s="9">
        <f>VLOOKUP(B366,[1]Hoja4!$B$2:$E$492,4,0)</f>
        <v>30000</v>
      </c>
      <c r="G366" s="9">
        <v>861</v>
      </c>
      <c r="H366" s="9">
        <v>912</v>
      </c>
      <c r="I366" s="9">
        <v>0</v>
      </c>
      <c r="J366" s="9">
        <v>8568.52</v>
      </c>
      <c r="K366" s="9">
        <f t="shared" si="10"/>
        <v>10341.52</v>
      </c>
      <c r="L366" s="9">
        <f t="shared" si="11"/>
        <v>19658.48</v>
      </c>
      <c r="M366" s="32" t="s">
        <v>198</v>
      </c>
    </row>
    <row r="367" spans="1:13" ht="19.5" customHeight="1" x14ac:dyDescent="0.25">
      <c r="A367" s="102">
        <v>359</v>
      </c>
      <c r="B367" s="2" t="s">
        <v>117</v>
      </c>
      <c r="C367" s="17" t="s">
        <v>2</v>
      </c>
      <c r="D367" s="17" t="s">
        <v>754</v>
      </c>
      <c r="E367" s="17" t="s">
        <v>546</v>
      </c>
      <c r="F367" s="9">
        <f>VLOOKUP(B367,[1]Hoja4!$B$2:$E$492,4,0)</f>
        <v>30000</v>
      </c>
      <c r="G367" s="9">
        <v>861</v>
      </c>
      <c r="H367" s="9">
        <v>912</v>
      </c>
      <c r="I367" s="9">
        <v>0</v>
      </c>
      <c r="J367" s="9">
        <v>8587.619999999999</v>
      </c>
      <c r="K367" s="9">
        <f t="shared" si="10"/>
        <v>10360.619999999999</v>
      </c>
      <c r="L367" s="9">
        <f t="shared" si="11"/>
        <v>19639.38</v>
      </c>
      <c r="M367" s="32" t="s">
        <v>198</v>
      </c>
    </row>
    <row r="368" spans="1:13" ht="19.5" customHeight="1" x14ac:dyDescent="0.25">
      <c r="A368" s="102">
        <v>360</v>
      </c>
      <c r="B368" s="2" t="s">
        <v>342</v>
      </c>
      <c r="C368" s="17" t="s">
        <v>2</v>
      </c>
      <c r="D368" s="17" t="s">
        <v>754</v>
      </c>
      <c r="E368" s="17" t="s">
        <v>546</v>
      </c>
      <c r="F368" s="9">
        <f>VLOOKUP(B368,[1]Hoja4!$B$2:$E$492,4,0)</f>
        <v>30000</v>
      </c>
      <c r="G368" s="9">
        <v>861</v>
      </c>
      <c r="H368" s="9">
        <v>912</v>
      </c>
      <c r="I368" s="9">
        <v>0</v>
      </c>
      <c r="J368" s="9">
        <v>9720.3799999999992</v>
      </c>
      <c r="K368" s="9">
        <f t="shared" si="10"/>
        <v>11493.38</v>
      </c>
      <c r="L368" s="9">
        <f t="shared" si="11"/>
        <v>18506.620000000003</v>
      </c>
      <c r="M368" s="32" t="s">
        <v>198</v>
      </c>
    </row>
    <row r="369" spans="1:13" ht="19.5" customHeight="1" x14ac:dyDescent="0.25">
      <c r="A369" s="102">
        <v>361</v>
      </c>
      <c r="B369" s="2" t="s">
        <v>29</v>
      </c>
      <c r="C369" s="17" t="s">
        <v>2</v>
      </c>
      <c r="D369" s="17" t="s">
        <v>754</v>
      </c>
      <c r="E369" s="17" t="s">
        <v>546</v>
      </c>
      <c r="F369" s="9">
        <f>VLOOKUP(B369,[1]Hoja4!$B$2:$E$492,4,0)</f>
        <v>30000</v>
      </c>
      <c r="G369" s="9">
        <v>861</v>
      </c>
      <c r="H369" s="9">
        <v>912</v>
      </c>
      <c r="I369" s="9">
        <v>0</v>
      </c>
      <c r="J369" s="9">
        <v>25</v>
      </c>
      <c r="K369" s="9">
        <f t="shared" si="10"/>
        <v>1798</v>
      </c>
      <c r="L369" s="9">
        <f t="shared" si="11"/>
        <v>28202</v>
      </c>
      <c r="M369" s="32" t="s">
        <v>198</v>
      </c>
    </row>
    <row r="370" spans="1:13" ht="19.5" customHeight="1" x14ac:dyDescent="0.25">
      <c r="A370" s="102">
        <v>362</v>
      </c>
      <c r="B370" s="2" t="s">
        <v>673</v>
      </c>
      <c r="C370" s="17" t="s">
        <v>2</v>
      </c>
      <c r="D370" s="17" t="s">
        <v>754</v>
      </c>
      <c r="E370" s="17" t="s">
        <v>546</v>
      </c>
      <c r="F370" s="9">
        <f>VLOOKUP(B370,[1]Hoja4!$B$2:$E$492,4,0)</f>
        <v>20000</v>
      </c>
      <c r="G370" s="9">
        <v>574</v>
      </c>
      <c r="H370" s="9">
        <v>608</v>
      </c>
      <c r="I370" s="9">
        <v>0</v>
      </c>
      <c r="J370" s="9">
        <v>4646.33</v>
      </c>
      <c r="K370" s="9">
        <f t="shared" si="10"/>
        <v>5828.33</v>
      </c>
      <c r="L370" s="9">
        <f t="shared" si="11"/>
        <v>14171.67</v>
      </c>
      <c r="M370" s="32" t="s">
        <v>198</v>
      </c>
    </row>
    <row r="371" spans="1:13" ht="19.5" customHeight="1" x14ac:dyDescent="0.25">
      <c r="A371" s="102">
        <v>363</v>
      </c>
      <c r="B371" s="2" t="s">
        <v>859</v>
      </c>
      <c r="C371" s="17" t="s">
        <v>2</v>
      </c>
      <c r="D371" s="17" t="s">
        <v>754</v>
      </c>
      <c r="E371" s="17" t="s">
        <v>546</v>
      </c>
      <c r="F371" s="9">
        <f>VLOOKUP(B371,[1]Hoja4!$B$2:$E$492,4,0)</f>
        <v>25000</v>
      </c>
      <c r="G371" s="9">
        <v>717.5</v>
      </c>
      <c r="H371" s="9">
        <v>760</v>
      </c>
      <c r="I371" s="9">
        <v>0</v>
      </c>
      <c r="J371" s="9">
        <v>5136.1100000000006</v>
      </c>
      <c r="K371" s="9">
        <f t="shared" si="10"/>
        <v>6613.6100000000006</v>
      </c>
      <c r="L371" s="9">
        <f t="shared" si="11"/>
        <v>18386.39</v>
      </c>
      <c r="M371" s="37" t="s">
        <v>198</v>
      </c>
    </row>
    <row r="372" spans="1:13" ht="19.5" customHeight="1" x14ac:dyDescent="0.25">
      <c r="A372" s="102">
        <v>364</v>
      </c>
      <c r="B372" s="2" t="s">
        <v>860</v>
      </c>
      <c r="C372" s="17" t="s">
        <v>2</v>
      </c>
      <c r="D372" s="17" t="s">
        <v>754</v>
      </c>
      <c r="E372" s="17" t="s">
        <v>546</v>
      </c>
      <c r="F372" s="9">
        <f>VLOOKUP(B372,[1]Hoja4!$B$2:$E$492,4,0)</f>
        <v>25000</v>
      </c>
      <c r="G372" s="9">
        <v>717.5</v>
      </c>
      <c r="H372" s="9">
        <v>760</v>
      </c>
      <c r="I372" s="9">
        <v>0</v>
      </c>
      <c r="J372" s="9">
        <v>25</v>
      </c>
      <c r="K372" s="9">
        <f t="shared" si="10"/>
        <v>1502.5</v>
      </c>
      <c r="L372" s="9">
        <f t="shared" si="11"/>
        <v>23497.5</v>
      </c>
      <c r="M372" s="37" t="s">
        <v>198</v>
      </c>
    </row>
    <row r="373" spans="1:13" ht="19.5" customHeight="1" x14ac:dyDescent="0.25">
      <c r="A373" s="102">
        <v>365</v>
      </c>
      <c r="B373" s="2" t="s">
        <v>843</v>
      </c>
      <c r="C373" s="17" t="s">
        <v>2</v>
      </c>
      <c r="D373" s="17" t="s">
        <v>754</v>
      </c>
      <c r="E373" s="17" t="s">
        <v>546</v>
      </c>
      <c r="F373" s="9">
        <f>VLOOKUP(B373,[1]Hoja4!$B$2:$E$492,4,0)</f>
        <v>30000</v>
      </c>
      <c r="G373" s="9">
        <v>861</v>
      </c>
      <c r="H373" s="9">
        <v>912</v>
      </c>
      <c r="I373" s="9">
        <v>0</v>
      </c>
      <c r="J373" s="9">
        <v>25</v>
      </c>
      <c r="K373" s="9">
        <f t="shared" si="10"/>
        <v>1798</v>
      </c>
      <c r="L373" s="9">
        <f t="shared" si="11"/>
        <v>28202</v>
      </c>
      <c r="M373" s="32" t="s">
        <v>198</v>
      </c>
    </row>
    <row r="374" spans="1:13" ht="19.5" customHeight="1" x14ac:dyDescent="0.25">
      <c r="A374" s="102">
        <v>366</v>
      </c>
      <c r="B374" s="2" t="s">
        <v>844</v>
      </c>
      <c r="C374" s="17" t="s">
        <v>2</v>
      </c>
      <c r="D374" s="17" t="s">
        <v>754</v>
      </c>
      <c r="E374" s="17" t="s">
        <v>546</v>
      </c>
      <c r="F374" s="9">
        <f>VLOOKUP(B374,[1]Hoja4!$B$2:$E$492,4,0)</f>
        <v>35000</v>
      </c>
      <c r="G374" s="9">
        <v>1004.5</v>
      </c>
      <c r="H374" s="9">
        <v>1064</v>
      </c>
      <c r="I374" s="9">
        <v>0</v>
      </c>
      <c r="J374" s="9">
        <v>3864.56</v>
      </c>
      <c r="K374" s="9">
        <f t="shared" si="10"/>
        <v>5933.0599999999995</v>
      </c>
      <c r="L374" s="9">
        <f t="shared" si="11"/>
        <v>29066.940000000002</v>
      </c>
      <c r="M374" s="32" t="s">
        <v>198</v>
      </c>
    </row>
    <row r="375" spans="1:13" ht="19.5" customHeight="1" x14ac:dyDescent="0.25">
      <c r="A375" s="102">
        <v>367</v>
      </c>
      <c r="B375" s="2" t="s">
        <v>910</v>
      </c>
      <c r="C375" s="17" t="s">
        <v>2</v>
      </c>
      <c r="D375" s="17" t="s">
        <v>754</v>
      </c>
      <c r="E375" s="17" t="s">
        <v>546</v>
      </c>
      <c r="F375" s="9">
        <f>VLOOKUP(B375,[1]Hoja4!$B$2:$E$492,4,0)</f>
        <v>30000</v>
      </c>
      <c r="G375" s="9">
        <v>861</v>
      </c>
      <c r="H375" s="9">
        <v>912</v>
      </c>
      <c r="I375" s="9">
        <v>0</v>
      </c>
      <c r="J375" s="9">
        <v>6122.59</v>
      </c>
      <c r="K375" s="9">
        <f t="shared" si="10"/>
        <v>7895.59</v>
      </c>
      <c r="L375" s="9">
        <f t="shared" si="11"/>
        <v>22104.41</v>
      </c>
      <c r="M375" s="32" t="s">
        <v>198</v>
      </c>
    </row>
    <row r="376" spans="1:13" ht="19.5" customHeight="1" x14ac:dyDescent="0.25">
      <c r="A376" s="102">
        <v>368</v>
      </c>
      <c r="B376" s="2" t="s">
        <v>914</v>
      </c>
      <c r="C376" s="17" t="s">
        <v>2</v>
      </c>
      <c r="D376" s="17" t="s">
        <v>754</v>
      </c>
      <c r="E376" s="17" t="s">
        <v>546</v>
      </c>
      <c r="F376" s="9">
        <f>VLOOKUP(B376,[1]Hoja4!$B$2:$E$492,4,0)</f>
        <v>30000</v>
      </c>
      <c r="G376" s="9">
        <v>861</v>
      </c>
      <c r="H376" s="9">
        <v>912</v>
      </c>
      <c r="I376" s="9">
        <v>0</v>
      </c>
      <c r="J376" s="9">
        <v>25</v>
      </c>
      <c r="K376" s="9">
        <f t="shared" si="10"/>
        <v>1798</v>
      </c>
      <c r="L376" s="9">
        <f t="shared" si="11"/>
        <v>28202</v>
      </c>
      <c r="M376" s="32" t="s">
        <v>198</v>
      </c>
    </row>
    <row r="377" spans="1:13" ht="19.5" customHeight="1" x14ac:dyDescent="0.25">
      <c r="A377" s="102">
        <v>369</v>
      </c>
      <c r="B377" s="2" t="s">
        <v>948</v>
      </c>
      <c r="C377" s="17" t="s">
        <v>2</v>
      </c>
      <c r="D377" s="17" t="s">
        <v>754</v>
      </c>
      <c r="E377" s="17" t="s">
        <v>546</v>
      </c>
      <c r="F377" s="9">
        <f>VLOOKUP(B377,[1]Hoja4!$B$2:$E$492,4,0)</f>
        <v>25000</v>
      </c>
      <c r="G377" s="9">
        <v>717.5</v>
      </c>
      <c r="H377" s="9">
        <v>760</v>
      </c>
      <c r="I377" s="9">
        <v>0</v>
      </c>
      <c r="J377" s="9">
        <v>2315.6400000000003</v>
      </c>
      <c r="K377" s="9">
        <f t="shared" si="10"/>
        <v>3793.1400000000003</v>
      </c>
      <c r="L377" s="9">
        <f t="shared" si="11"/>
        <v>21206.86</v>
      </c>
      <c r="M377" s="32" t="s">
        <v>198</v>
      </c>
    </row>
    <row r="378" spans="1:13" ht="19.5" customHeight="1" x14ac:dyDescent="0.25">
      <c r="A378" s="102">
        <v>370</v>
      </c>
      <c r="B378" s="2" t="s">
        <v>976</v>
      </c>
      <c r="C378" s="17" t="s">
        <v>2</v>
      </c>
      <c r="D378" s="17" t="s">
        <v>754</v>
      </c>
      <c r="E378" s="17" t="s">
        <v>546</v>
      </c>
      <c r="F378" s="9">
        <f>VLOOKUP(B378,[1]Hoja4!$B$2:$E$492,4,0)</f>
        <v>25000</v>
      </c>
      <c r="G378" s="9">
        <v>717.5</v>
      </c>
      <c r="H378" s="9">
        <v>760</v>
      </c>
      <c r="I378" s="9">
        <v>0</v>
      </c>
      <c r="J378" s="9">
        <v>775</v>
      </c>
      <c r="K378" s="9">
        <f t="shared" si="10"/>
        <v>2252.5</v>
      </c>
      <c r="L378" s="9">
        <f t="shared" si="11"/>
        <v>22747.5</v>
      </c>
      <c r="M378" s="37" t="s">
        <v>198</v>
      </c>
    </row>
    <row r="379" spans="1:13" ht="19.5" customHeight="1" x14ac:dyDescent="0.25">
      <c r="A379" s="102">
        <v>371</v>
      </c>
      <c r="B379" s="2" t="s">
        <v>977</v>
      </c>
      <c r="C379" s="17" t="s">
        <v>2</v>
      </c>
      <c r="D379" s="17" t="s">
        <v>754</v>
      </c>
      <c r="E379" s="17" t="s">
        <v>546</v>
      </c>
      <c r="F379" s="9">
        <f>VLOOKUP(B379,[1]Hoja4!$B$2:$E$492,4,0)</f>
        <v>25000</v>
      </c>
      <c r="G379" s="9">
        <v>717.5</v>
      </c>
      <c r="H379" s="9">
        <v>760</v>
      </c>
      <c r="I379" s="9">
        <v>0</v>
      </c>
      <c r="J379" s="9">
        <v>2775</v>
      </c>
      <c r="K379" s="9">
        <f t="shared" si="10"/>
        <v>4252.5</v>
      </c>
      <c r="L379" s="9">
        <f t="shared" si="11"/>
        <v>20747.5</v>
      </c>
      <c r="M379" s="37" t="s">
        <v>198</v>
      </c>
    </row>
    <row r="380" spans="1:13" ht="19.5" customHeight="1" x14ac:dyDescent="0.25">
      <c r="A380" s="102">
        <v>372</v>
      </c>
      <c r="B380" s="2" t="s">
        <v>978</v>
      </c>
      <c r="C380" s="17" t="s">
        <v>2</v>
      </c>
      <c r="D380" s="17" t="s">
        <v>754</v>
      </c>
      <c r="E380" s="17" t="s">
        <v>546</v>
      </c>
      <c r="F380" s="9">
        <f>VLOOKUP(B380,[1]Hoja4!$B$2:$E$492,4,0)</f>
        <v>25000</v>
      </c>
      <c r="G380" s="9">
        <v>717.5</v>
      </c>
      <c r="H380" s="9">
        <v>760</v>
      </c>
      <c r="I380" s="9">
        <v>0</v>
      </c>
      <c r="J380" s="9">
        <v>3367.43</v>
      </c>
      <c r="K380" s="9">
        <f t="shared" si="10"/>
        <v>4844.93</v>
      </c>
      <c r="L380" s="9">
        <f t="shared" si="11"/>
        <v>20155.07</v>
      </c>
      <c r="M380" s="37" t="s">
        <v>198</v>
      </c>
    </row>
    <row r="381" spans="1:13" ht="19.5" customHeight="1" x14ac:dyDescent="0.25">
      <c r="A381" s="102">
        <v>373</v>
      </c>
      <c r="B381" s="2" t="s">
        <v>979</v>
      </c>
      <c r="C381" s="17" t="s">
        <v>2</v>
      </c>
      <c r="D381" s="17" t="s">
        <v>754</v>
      </c>
      <c r="E381" s="17" t="s">
        <v>546</v>
      </c>
      <c r="F381" s="9">
        <f>VLOOKUP(B381,[1]Hoja4!$B$2:$E$492,4,0)</f>
        <v>25000</v>
      </c>
      <c r="G381" s="9">
        <v>717.5</v>
      </c>
      <c r="H381" s="9">
        <v>760</v>
      </c>
      <c r="I381" s="9">
        <v>0</v>
      </c>
      <c r="J381" s="9">
        <v>775</v>
      </c>
      <c r="K381" s="9">
        <f t="shared" si="10"/>
        <v>2252.5</v>
      </c>
      <c r="L381" s="9">
        <f t="shared" si="11"/>
        <v>22747.5</v>
      </c>
      <c r="M381" s="37" t="s">
        <v>198</v>
      </c>
    </row>
    <row r="382" spans="1:13" ht="19.5" customHeight="1" x14ac:dyDescent="0.25">
      <c r="A382" s="102">
        <v>374</v>
      </c>
      <c r="B382" s="2" t="s">
        <v>1087</v>
      </c>
      <c r="C382" s="17" t="s">
        <v>2</v>
      </c>
      <c r="D382" s="17" t="s">
        <v>754</v>
      </c>
      <c r="E382" s="17" t="s">
        <v>546</v>
      </c>
      <c r="F382" s="9">
        <f>VLOOKUP(B382,[1]Hoja4!$B$2:$E$492,4,0)</f>
        <v>25000</v>
      </c>
      <c r="G382" s="9">
        <v>717.5</v>
      </c>
      <c r="H382" s="9">
        <v>760</v>
      </c>
      <c r="I382" s="9">
        <v>0</v>
      </c>
      <c r="J382" s="9">
        <v>2125</v>
      </c>
      <c r="K382" s="9">
        <f t="shared" si="10"/>
        <v>3602.5</v>
      </c>
      <c r="L382" s="9">
        <f t="shared" si="11"/>
        <v>21397.5</v>
      </c>
      <c r="M382" s="37" t="s">
        <v>198</v>
      </c>
    </row>
    <row r="383" spans="1:13" ht="19.5" customHeight="1" x14ac:dyDescent="0.25">
      <c r="A383" s="102">
        <v>375</v>
      </c>
      <c r="B383" s="2" t="s">
        <v>1008</v>
      </c>
      <c r="C383" s="17" t="s">
        <v>2</v>
      </c>
      <c r="D383" s="17" t="s">
        <v>754</v>
      </c>
      <c r="E383" s="17" t="s">
        <v>546</v>
      </c>
      <c r="F383" s="9">
        <f>VLOOKUP(B383,[1]Hoja4!$B$2:$E$492,4,0)</f>
        <v>25000</v>
      </c>
      <c r="G383" s="9">
        <v>717.5</v>
      </c>
      <c r="H383" s="9">
        <v>760</v>
      </c>
      <c r="I383" s="9">
        <v>0</v>
      </c>
      <c r="J383" s="9">
        <v>2025</v>
      </c>
      <c r="K383" s="9">
        <f t="shared" si="10"/>
        <v>3502.5</v>
      </c>
      <c r="L383" s="9">
        <f t="shared" si="11"/>
        <v>21497.5</v>
      </c>
      <c r="M383" s="37" t="s">
        <v>198</v>
      </c>
    </row>
    <row r="384" spans="1:13" ht="19.5" customHeight="1" x14ac:dyDescent="0.25">
      <c r="A384" s="102">
        <v>376</v>
      </c>
      <c r="B384" s="2" t="s">
        <v>395</v>
      </c>
      <c r="C384" s="17" t="s">
        <v>2</v>
      </c>
      <c r="D384" s="17" t="s">
        <v>754</v>
      </c>
      <c r="E384" s="17" t="s">
        <v>546</v>
      </c>
      <c r="F384" s="9">
        <f>VLOOKUP(B384,[1]Hoja4!$B$2:$E$492,4,0)</f>
        <v>31500</v>
      </c>
      <c r="G384" s="9">
        <v>904.05</v>
      </c>
      <c r="H384" s="9">
        <v>957.6</v>
      </c>
      <c r="I384" s="9">
        <v>0</v>
      </c>
      <c r="J384" s="9">
        <v>5822.3</v>
      </c>
      <c r="K384" s="9">
        <f t="shared" si="10"/>
        <v>7683.9500000000007</v>
      </c>
      <c r="L384" s="9">
        <f t="shared" si="11"/>
        <v>23816.05</v>
      </c>
      <c r="M384" s="32" t="s">
        <v>198</v>
      </c>
    </row>
    <row r="385" spans="1:13" ht="19.5" customHeight="1" x14ac:dyDescent="0.25">
      <c r="A385" s="102">
        <v>377</v>
      </c>
      <c r="B385" s="2" t="s">
        <v>1202</v>
      </c>
      <c r="C385" s="17" t="s">
        <v>1211</v>
      </c>
      <c r="D385" s="17" t="s">
        <v>754</v>
      </c>
      <c r="E385" s="17" t="s">
        <v>546</v>
      </c>
      <c r="F385" s="9">
        <f>VLOOKUP(B385,[1]Hoja4!$B$2:$E$492,4,0)</f>
        <v>30000</v>
      </c>
      <c r="G385" s="9">
        <v>861</v>
      </c>
      <c r="H385" s="9">
        <v>912</v>
      </c>
      <c r="I385" s="9">
        <v>0</v>
      </c>
      <c r="J385" s="9">
        <v>25</v>
      </c>
      <c r="K385" s="9">
        <f t="shared" si="10"/>
        <v>1798</v>
      </c>
      <c r="L385" s="9">
        <f t="shared" si="11"/>
        <v>28202</v>
      </c>
      <c r="M385" s="32" t="s">
        <v>198</v>
      </c>
    </row>
    <row r="386" spans="1:13" ht="19.5" customHeight="1" x14ac:dyDescent="0.25">
      <c r="A386" s="102">
        <v>378</v>
      </c>
      <c r="B386" s="2" t="s">
        <v>1203</v>
      </c>
      <c r="C386" s="17" t="s">
        <v>1211</v>
      </c>
      <c r="D386" s="17" t="s">
        <v>754</v>
      </c>
      <c r="E386" s="17" t="s">
        <v>546</v>
      </c>
      <c r="F386" s="9">
        <f>VLOOKUP(B386,[1]Hoja4!$B$2:$E$492,4,0)</f>
        <v>25000</v>
      </c>
      <c r="G386" s="9">
        <v>717.5</v>
      </c>
      <c r="H386" s="9">
        <v>760</v>
      </c>
      <c r="I386" s="9">
        <v>0</v>
      </c>
      <c r="J386" s="9">
        <v>1275</v>
      </c>
      <c r="K386" s="9">
        <f t="shared" si="10"/>
        <v>2752.5</v>
      </c>
      <c r="L386" s="9">
        <f t="shared" si="11"/>
        <v>22247.5</v>
      </c>
      <c r="M386" s="32" t="s">
        <v>198</v>
      </c>
    </row>
    <row r="387" spans="1:13" ht="19.5" customHeight="1" x14ac:dyDescent="0.25">
      <c r="A387" s="102">
        <v>379</v>
      </c>
      <c r="B387" s="2" t="s">
        <v>1204</v>
      </c>
      <c r="C387" s="17" t="s">
        <v>1211</v>
      </c>
      <c r="D387" s="17" t="s">
        <v>754</v>
      </c>
      <c r="E387" s="17" t="s">
        <v>546</v>
      </c>
      <c r="F387" s="9">
        <f>VLOOKUP(B387,[1]Hoja4!$B$2:$E$492,4,0)</f>
        <v>25000</v>
      </c>
      <c r="G387" s="9">
        <v>717.5</v>
      </c>
      <c r="H387" s="9">
        <v>760</v>
      </c>
      <c r="I387" s="9">
        <v>0</v>
      </c>
      <c r="J387" s="9">
        <v>775</v>
      </c>
      <c r="K387" s="9">
        <f t="shared" si="10"/>
        <v>2252.5</v>
      </c>
      <c r="L387" s="9">
        <f t="shared" si="11"/>
        <v>22747.5</v>
      </c>
      <c r="M387" s="32" t="s">
        <v>198</v>
      </c>
    </row>
    <row r="388" spans="1:13" ht="19.5" customHeight="1" x14ac:dyDescent="0.25">
      <c r="A388" s="102">
        <v>380</v>
      </c>
      <c r="B388" s="2" t="s">
        <v>1205</v>
      </c>
      <c r="C388" s="17" t="s">
        <v>1211</v>
      </c>
      <c r="D388" s="17" t="s">
        <v>754</v>
      </c>
      <c r="E388" s="17" t="s">
        <v>546</v>
      </c>
      <c r="F388" s="9">
        <f>VLOOKUP(B388,[1]Hoja4!$B$2:$E$492,4,0)</f>
        <v>25000</v>
      </c>
      <c r="G388" s="9">
        <v>717.5</v>
      </c>
      <c r="H388" s="9">
        <v>760</v>
      </c>
      <c r="I388" s="9">
        <v>0</v>
      </c>
      <c r="J388" s="9">
        <v>125</v>
      </c>
      <c r="K388" s="9">
        <f t="shared" si="10"/>
        <v>1602.5</v>
      </c>
      <c r="L388" s="9">
        <f t="shared" si="11"/>
        <v>23397.5</v>
      </c>
      <c r="M388" s="32" t="s">
        <v>198</v>
      </c>
    </row>
    <row r="389" spans="1:13" ht="19.5" customHeight="1" x14ac:dyDescent="0.25">
      <c r="A389" s="102">
        <v>381</v>
      </c>
      <c r="B389" s="2" t="s">
        <v>1206</v>
      </c>
      <c r="C389" s="17" t="s">
        <v>1211</v>
      </c>
      <c r="D389" s="17" t="s">
        <v>754</v>
      </c>
      <c r="E389" s="17" t="s">
        <v>546</v>
      </c>
      <c r="F389" s="9">
        <f>VLOOKUP(B389,[1]Hoja4!$B$2:$E$492,4,0)</f>
        <v>25000</v>
      </c>
      <c r="G389" s="9">
        <v>717.5</v>
      </c>
      <c r="H389" s="9">
        <v>760</v>
      </c>
      <c r="I389" s="9">
        <v>0</v>
      </c>
      <c r="J389" s="9">
        <v>775</v>
      </c>
      <c r="K389" s="9">
        <f t="shared" si="10"/>
        <v>2252.5</v>
      </c>
      <c r="L389" s="9">
        <f t="shared" si="11"/>
        <v>22747.5</v>
      </c>
      <c r="M389" s="32" t="s">
        <v>198</v>
      </c>
    </row>
    <row r="390" spans="1:13" ht="19.5" customHeight="1" x14ac:dyDescent="0.25">
      <c r="A390" s="102">
        <v>382</v>
      </c>
      <c r="B390" s="2" t="s">
        <v>1403</v>
      </c>
      <c r="C390" s="17" t="s">
        <v>1404</v>
      </c>
      <c r="D390" s="17" t="s">
        <v>754</v>
      </c>
      <c r="E390" s="17" t="s">
        <v>546</v>
      </c>
      <c r="F390" s="9">
        <f>VLOOKUP(B390,[1]Hoja4!$B$2:$E$492,4,0)</f>
        <v>30000</v>
      </c>
      <c r="G390" s="9">
        <v>861</v>
      </c>
      <c r="H390" s="9">
        <v>912</v>
      </c>
      <c r="I390" s="9">
        <v>0</v>
      </c>
      <c r="J390" s="9">
        <v>25</v>
      </c>
      <c r="K390" s="9">
        <f t="shared" si="10"/>
        <v>1798</v>
      </c>
      <c r="L390" s="9">
        <f t="shared" si="11"/>
        <v>28202</v>
      </c>
      <c r="M390" s="32" t="s">
        <v>198</v>
      </c>
    </row>
    <row r="391" spans="1:13" ht="19.5" customHeight="1" x14ac:dyDescent="0.25">
      <c r="A391" s="102">
        <v>383</v>
      </c>
      <c r="B391" s="2" t="s">
        <v>425</v>
      </c>
      <c r="C391" s="17" t="s">
        <v>640</v>
      </c>
      <c r="D391" s="17" t="s">
        <v>757</v>
      </c>
      <c r="E391" s="17" t="s">
        <v>546</v>
      </c>
      <c r="F391" s="9">
        <f>VLOOKUP(B391,[1]Hoja4!$B$2:$E$492,4,0)</f>
        <v>30000</v>
      </c>
      <c r="G391" s="9">
        <v>861</v>
      </c>
      <c r="H391" s="9">
        <v>912</v>
      </c>
      <c r="I391" s="9">
        <v>0</v>
      </c>
      <c r="J391" s="9">
        <v>9575.84</v>
      </c>
      <c r="K391" s="9">
        <f t="shared" si="10"/>
        <v>11348.84</v>
      </c>
      <c r="L391" s="9">
        <f t="shared" si="11"/>
        <v>18651.16</v>
      </c>
      <c r="M391" s="32" t="s">
        <v>199</v>
      </c>
    </row>
    <row r="392" spans="1:13" ht="19.5" customHeight="1" x14ac:dyDescent="0.25">
      <c r="A392" s="102">
        <v>384</v>
      </c>
      <c r="B392" s="2" t="s">
        <v>101</v>
      </c>
      <c r="C392" s="17" t="s">
        <v>1152</v>
      </c>
      <c r="D392" s="17" t="s">
        <v>1412</v>
      </c>
      <c r="E392" s="17" t="s">
        <v>546</v>
      </c>
      <c r="F392" s="9">
        <f>VLOOKUP(B392,[1]Hoja4!$B$2:$E$492,4,0)</f>
        <v>31500</v>
      </c>
      <c r="G392" s="9">
        <v>904.05</v>
      </c>
      <c r="H392" s="9">
        <v>957.6</v>
      </c>
      <c r="I392" s="9">
        <v>0</v>
      </c>
      <c r="J392" s="9">
        <v>14138.73</v>
      </c>
      <c r="K392" s="9">
        <f t="shared" si="10"/>
        <v>16000.38</v>
      </c>
      <c r="L392" s="9">
        <f t="shared" si="11"/>
        <v>15499.62</v>
      </c>
      <c r="M392" s="32" t="s">
        <v>198</v>
      </c>
    </row>
    <row r="393" spans="1:13" ht="19.5" customHeight="1" x14ac:dyDescent="0.25">
      <c r="A393" s="102">
        <v>385</v>
      </c>
      <c r="B393" s="2" t="s">
        <v>318</v>
      </c>
      <c r="C393" s="17" t="s">
        <v>1070</v>
      </c>
      <c r="D393" s="17" t="s">
        <v>757</v>
      </c>
      <c r="E393" s="17" t="s">
        <v>546</v>
      </c>
      <c r="F393" s="9">
        <f>VLOOKUP(B393,[1]Hoja4!$B$2:$E$492,4,0)</f>
        <v>30000</v>
      </c>
      <c r="G393" s="9">
        <v>861</v>
      </c>
      <c r="H393" s="9">
        <v>912</v>
      </c>
      <c r="I393" s="9">
        <v>0</v>
      </c>
      <c r="J393" s="9">
        <v>25</v>
      </c>
      <c r="K393" s="9">
        <f t="shared" si="10"/>
        <v>1798</v>
      </c>
      <c r="L393" s="9">
        <f t="shared" si="11"/>
        <v>28202</v>
      </c>
      <c r="M393" s="32" t="s">
        <v>198</v>
      </c>
    </row>
    <row r="394" spans="1:13" ht="19.5" customHeight="1" x14ac:dyDescent="0.25">
      <c r="A394" s="102">
        <v>386</v>
      </c>
      <c r="B394" s="2" t="s">
        <v>79</v>
      </c>
      <c r="C394" s="17" t="s">
        <v>1071</v>
      </c>
      <c r="D394" s="17" t="s">
        <v>757</v>
      </c>
      <c r="E394" s="17" t="s">
        <v>546</v>
      </c>
      <c r="F394" s="9">
        <f>VLOOKUP(B394,[1]Hoja4!$B$2:$E$492,4,0)</f>
        <v>30000</v>
      </c>
      <c r="G394" s="9">
        <v>861</v>
      </c>
      <c r="H394" s="9">
        <v>912</v>
      </c>
      <c r="I394" s="9">
        <v>0</v>
      </c>
      <c r="J394" s="9">
        <v>11852.35</v>
      </c>
      <c r="K394" s="9">
        <f t="shared" ref="K394:K457" si="12">+G394+H394+I394+J394</f>
        <v>13625.35</v>
      </c>
      <c r="L394" s="9">
        <f t="shared" ref="L394:L457" si="13">+F394-K394</f>
        <v>16374.65</v>
      </c>
      <c r="M394" s="32" t="s">
        <v>199</v>
      </c>
    </row>
    <row r="395" spans="1:13" ht="19.5" customHeight="1" x14ac:dyDescent="0.25">
      <c r="A395" s="102">
        <v>387</v>
      </c>
      <c r="B395" s="2" t="s">
        <v>77</v>
      </c>
      <c r="C395" s="17" t="s">
        <v>1071</v>
      </c>
      <c r="D395" s="17" t="s">
        <v>757</v>
      </c>
      <c r="E395" s="17" t="s">
        <v>546</v>
      </c>
      <c r="F395" s="9">
        <f>VLOOKUP(B395,[1]Hoja4!$B$2:$E$492,4,0)</f>
        <v>30000</v>
      </c>
      <c r="G395" s="9">
        <v>861</v>
      </c>
      <c r="H395" s="9">
        <v>912</v>
      </c>
      <c r="I395" s="9">
        <v>0</v>
      </c>
      <c r="J395" s="9">
        <v>25</v>
      </c>
      <c r="K395" s="9">
        <f t="shared" si="12"/>
        <v>1798</v>
      </c>
      <c r="L395" s="9">
        <f t="shared" si="13"/>
        <v>28202</v>
      </c>
      <c r="M395" s="32" t="s">
        <v>199</v>
      </c>
    </row>
    <row r="396" spans="1:13" ht="19.5" customHeight="1" x14ac:dyDescent="0.25">
      <c r="A396" s="102">
        <v>388</v>
      </c>
      <c r="B396" s="2" t="s">
        <v>469</v>
      </c>
      <c r="C396" s="17" t="s">
        <v>1071</v>
      </c>
      <c r="D396" s="17" t="s">
        <v>757</v>
      </c>
      <c r="E396" s="17" t="s">
        <v>546</v>
      </c>
      <c r="F396" s="9">
        <f>VLOOKUP(B396,[1]Hoja4!$B$2:$E$492,4,0)</f>
        <v>30000</v>
      </c>
      <c r="G396" s="9">
        <v>861</v>
      </c>
      <c r="H396" s="9">
        <v>912</v>
      </c>
      <c r="I396" s="9">
        <v>0</v>
      </c>
      <c r="J396" s="9">
        <v>6796.08</v>
      </c>
      <c r="K396" s="9">
        <f t="shared" si="12"/>
        <v>8569.08</v>
      </c>
      <c r="L396" s="9">
        <f t="shared" si="13"/>
        <v>21430.92</v>
      </c>
      <c r="M396" s="32" t="s">
        <v>199</v>
      </c>
    </row>
    <row r="397" spans="1:13" ht="19.5" customHeight="1" x14ac:dyDescent="0.25">
      <c r="A397" s="102">
        <v>389</v>
      </c>
      <c r="B397" s="2" t="s">
        <v>325</v>
      </c>
      <c r="C397" s="17" t="s">
        <v>1071</v>
      </c>
      <c r="D397" s="17" t="s">
        <v>757</v>
      </c>
      <c r="E397" s="17" t="s">
        <v>546</v>
      </c>
      <c r="F397" s="9">
        <f>VLOOKUP(B397,[1]Hoja4!$B$2:$E$492,4,0)</f>
        <v>30000</v>
      </c>
      <c r="G397" s="9">
        <v>861</v>
      </c>
      <c r="H397" s="9">
        <v>912</v>
      </c>
      <c r="I397" s="9">
        <v>0</v>
      </c>
      <c r="J397" s="9">
        <v>13177.96</v>
      </c>
      <c r="K397" s="9">
        <f t="shared" si="12"/>
        <v>14950.96</v>
      </c>
      <c r="L397" s="9">
        <f t="shared" si="13"/>
        <v>15049.04</v>
      </c>
      <c r="M397" s="32" t="s">
        <v>199</v>
      </c>
    </row>
    <row r="398" spans="1:13" ht="19.5" customHeight="1" x14ac:dyDescent="0.25">
      <c r="A398" s="102">
        <v>390</v>
      </c>
      <c r="B398" s="2" t="s">
        <v>60</v>
      </c>
      <c r="C398" s="17" t="s">
        <v>1071</v>
      </c>
      <c r="D398" s="17" t="s">
        <v>757</v>
      </c>
      <c r="E398" s="17" t="s">
        <v>546</v>
      </c>
      <c r="F398" s="9">
        <f>VLOOKUP(B398,[1]Hoja4!$B$2:$E$492,4,0)</f>
        <v>30000</v>
      </c>
      <c r="G398" s="9">
        <v>861</v>
      </c>
      <c r="H398" s="9">
        <v>912</v>
      </c>
      <c r="I398" s="9">
        <v>0</v>
      </c>
      <c r="J398" s="9">
        <v>7429.01</v>
      </c>
      <c r="K398" s="9">
        <f t="shared" si="12"/>
        <v>9202.01</v>
      </c>
      <c r="L398" s="9">
        <f t="shared" si="13"/>
        <v>20797.989999999998</v>
      </c>
      <c r="M398" s="32" t="s">
        <v>199</v>
      </c>
    </row>
    <row r="399" spans="1:13" ht="19.5" customHeight="1" x14ac:dyDescent="0.25">
      <c r="A399" s="102">
        <v>391</v>
      </c>
      <c r="B399" s="2" t="s">
        <v>338</v>
      </c>
      <c r="C399" s="17" t="s">
        <v>1071</v>
      </c>
      <c r="D399" s="17" t="s">
        <v>757</v>
      </c>
      <c r="E399" s="17" t="s">
        <v>546</v>
      </c>
      <c r="F399" s="9">
        <f>VLOOKUP(B399,[1]Hoja4!$B$2:$E$492,4,0)</f>
        <v>30000</v>
      </c>
      <c r="G399" s="9">
        <v>861</v>
      </c>
      <c r="H399" s="9">
        <v>912</v>
      </c>
      <c r="I399" s="9">
        <v>0</v>
      </c>
      <c r="J399" s="9">
        <v>13344.31</v>
      </c>
      <c r="K399" s="9">
        <f t="shared" si="12"/>
        <v>15117.31</v>
      </c>
      <c r="L399" s="9">
        <f t="shared" si="13"/>
        <v>14882.69</v>
      </c>
      <c r="M399" s="32" t="s">
        <v>199</v>
      </c>
    </row>
    <row r="400" spans="1:13" ht="19.5" customHeight="1" x14ac:dyDescent="0.25">
      <c r="A400" s="102">
        <v>392</v>
      </c>
      <c r="B400" s="2" t="s">
        <v>339</v>
      </c>
      <c r="C400" s="17" t="s">
        <v>1071</v>
      </c>
      <c r="D400" s="17" t="s">
        <v>757</v>
      </c>
      <c r="E400" s="17" t="s">
        <v>546</v>
      </c>
      <c r="F400" s="9">
        <f>VLOOKUP(B400,[1]Hoja4!$B$2:$E$492,4,0)</f>
        <v>30000</v>
      </c>
      <c r="G400" s="9">
        <v>861</v>
      </c>
      <c r="H400" s="9">
        <v>912</v>
      </c>
      <c r="I400" s="9">
        <v>0</v>
      </c>
      <c r="J400" s="9">
        <v>13060.33</v>
      </c>
      <c r="K400" s="9">
        <f t="shared" si="12"/>
        <v>14833.33</v>
      </c>
      <c r="L400" s="9">
        <f t="shared" si="13"/>
        <v>15166.67</v>
      </c>
      <c r="M400" s="32" t="s">
        <v>199</v>
      </c>
    </row>
    <row r="401" spans="1:13" ht="19.5" customHeight="1" x14ac:dyDescent="0.25">
      <c r="A401" s="102">
        <v>393</v>
      </c>
      <c r="B401" s="2" t="s">
        <v>508</v>
      </c>
      <c r="C401" s="17" t="s">
        <v>1071</v>
      </c>
      <c r="D401" s="17" t="s">
        <v>757</v>
      </c>
      <c r="E401" s="17" t="s">
        <v>546</v>
      </c>
      <c r="F401" s="9">
        <f>VLOOKUP(B401,[1]Hoja4!$B$2:$E$492,4,0)</f>
        <v>25000</v>
      </c>
      <c r="G401" s="9">
        <v>717.5</v>
      </c>
      <c r="H401" s="9">
        <v>760</v>
      </c>
      <c r="I401" s="9">
        <v>0</v>
      </c>
      <c r="J401" s="9">
        <v>5579.73</v>
      </c>
      <c r="K401" s="9">
        <f t="shared" si="12"/>
        <v>7057.23</v>
      </c>
      <c r="L401" s="9">
        <f t="shared" si="13"/>
        <v>17942.77</v>
      </c>
      <c r="M401" s="32" t="s">
        <v>199</v>
      </c>
    </row>
    <row r="402" spans="1:13" ht="19.5" customHeight="1" x14ac:dyDescent="0.25">
      <c r="A402" s="102">
        <v>394</v>
      </c>
      <c r="B402" s="2" t="s">
        <v>509</v>
      </c>
      <c r="C402" s="17" t="s">
        <v>1071</v>
      </c>
      <c r="D402" s="17" t="s">
        <v>757</v>
      </c>
      <c r="E402" s="17" t="s">
        <v>546</v>
      </c>
      <c r="F402" s="9">
        <f>VLOOKUP(B402,[1]Hoja4!$B$2:$E$492,4,0)</f>
        <v>25000</v>
      </c>
      <c r="G402" s="9">
        <v>717.5</v>
      </c>
      <c r="H402" s="9">
        <v>760</v>
      </c>
      <c r="I402" s="9">
        <v>0</v>
      </c>
      <c r="J402" s="9">
        <v>25</v>
      </c>
      <c r="K402" s="9">
        <f t="shared" si="12"/>
        <v>1502.5</v>
      </c>
      <c r="L402" s="9">
        <f t="shared" si="13"/>
        <v>23497.5</v>
      </c>
      <c r="M402" s="32" t="s">
        <v>199</v>
      </c>
    </row>
    <row r="403" spans="1:13" ht="19.5" customHeight="1" x14ac:dyDescent="0.25">
      <c r="A403" s="102">
        <v>395</v>
      </c>
      <c r="B403" s="2" t="s">
        <v>578</v>
      </c>
      <c r="C403" s="17" t="s">
        <v>1071</v>
      </c>
      <c r="D403" s="17" t="s">
        <v>757</v>
      </c>
      <c r="E403" s="17" t="s">
        <v>546</v>
      </c>
      <c r="F403" s="9">
        <f>VLOOKUP(B403,[1]Hoja4!$B$2:$E$492,4,0)</f>
        <v>25000</v>
      </c>
      <c r="G403" s="9">
        <v>717.5</v>
      </c>
      <c r="H403" s="9">
        <v>760</v>
      </c>
      <c r="I403" s="9">
        <v>0</v>
      </c>
      <c r="J403" s="9">
        <v>5317.44</v>
      </c>
      <c r="K403" s="9">
        <f t="shared" si="12"/>
        <v>6794.94</v>
      </c>
      <c r="L403" s="9">
        <f t="shared" si="13"/>
        <v>18205.060000000001</v>
      </c>
      <c r="M403" s="32" t="s">
        <v>199</v>
      </c>
    </row>
    <row r="404" spans="1:13" ht="19.5" customHeight="1" x14ac:dyDescent="0.25">
      <c r="A404" s="102">
        <v>396</v>
      </c>
      <c r="B404" s="2" t="s">
        <v>681</v>
      </c>
      <c r="C404" s="17" t="s">
        <v>1071</v>
      </c>
      <c r="D404" s="17" t="s">
        <v>757</v>
      </c>
      <c r="E404" s="17" t="s">
        <v>546</v>
      </c>
      <c r="F404" s="9">
        <f>VLOOKUP(B404,[1]Hoja4!$B$2:$E$492,4,0)</f>
        <v>25000</v>
      </c>
      <c r="G404" s="9">
        <v>717.5</v>
      </c>
      <c r="H404" s="9">
        <v>760</v>
      </c>
      <c r="I404" s="9">
        <v>0</v>
      </c>
      <c r="J404" s="9">
        <v>7879.03</v>
      </c>
      <c r="K404" s="9">
        <f t="shared" si="12"/>
        <v>9356.5299999999988</v>
      </c>
      <c r="L404" s="9">
        <f t="shared" si="13"/>
        <v>15643.470000000001</v>
      </c>
      <c r="M404" s="32" t="s">
        <v>199</v>
      </c>
    </row>
    <row r="405" spans="1:13" ht="19.5" customHeight="1" x14ac:dyDescent="0.25">
      <c r="A405" s="102">
        <v>397</v>
      </c>
      <c r="B405" s="2" t="s">
        <v>672</v>
      </c>
      <c r="C405" s="17" t="s">
        <v>1071</v>
      </c>
      <c r="D405" s="17" t="s">
        <v>757</v>
      </c>
      <c r="E405" s="17" t="s">
        <v>546</v>
      </c>
      <c r="F405" s="9">
        <f>VLOOKUP(B405,[1]Hoja4!$B$2:$E$492,4,0)</f>
        <v>20000</v>
      </c>
      <c r="G405" s="9">
        <v>574</v>
      </c>
      <c r="H405" s="9">
        <v>608</v>
      </c>
      <c r="I405" s="9">
        <v>0</v>
      </c>
      <c r="J405" s="9">
        <v>3968.16</v>
      </c>
      <c r="K405" s="9">
        <f t="shared" si="12"/>
        <v>5150.16</v>
      </c>
      <c r="L405" s="9">
        <f t="shared" si="13"/>
        <v>14849.84</v>
      </c>
      <c r="M405" s="32" t="s">
        <v>199</v>
      </c>
    </row>
    <row r="406" spans="1:13" ht="19.5" customHeight="1" x14ac:dyDescent="0.25">
      <c r="A406" s="102">
        <v>398</v>
      </c>
      <c r="B406" s="2" t="s">
        <v>1112</v>
      </c>
      <c r="C406" s="17" t="s">
        <v>1071</v>
      </c>
      <c r="D406" s="17" t="s">
        <v>757</v>
      </c>
      <c r="E406" s="17" t="s">
        <v>546</v>
      </c>
      <c r="F406" s="9">
        <f>VLOOKUP(B406,[1]Hoja4!$B$2:$E$492,4,0)</f>
        <v>25000</v>
      </c>
      <c r="G406" s="9">
        <v>717.5</v>
      </c>
      <c r="H406" s="9">
        <v>760</v>
      </c>
      <c r="I406" s="9">
        <v>0</v>
      </c>
      <c r="J406" s="9">
        <v>875</v>
      </c>
      <c r="K406" s="9">
        <f t="shared" si="12"/>
        <v>2352.5</v>
      </c>
      <c r="L406" s="9">
        <f t="shared" si="13"/>
        <v>22647.5</v>
      </c>
      <c r="M406" s="32" t="s">
        <v>199</v>
      </c>
    </row>
    <row r="407" spans="1:13" ht="19.5" customHeight="1" x14ac:dyDescent="0.25">
      <c r="A407" s="102">
        <v>399</v>
      </c>
      <c r="B407" s="2" t="s">
        <v>894</v>
      </c>
      <c r="C407" s="17" t="s">
        <v>1071</v>
      </c>
      <c r="D407" s="17" t="s">
        <v>723</v>
      </c>
      <c r="E407" s="17" t="s">
        <v>546</v>
      </c>
      <c r="F407" s="9">
        <f>VLOOKUP(B407,[1]Hoja4!$B$2:$E$492,4,0)</f>
        <v>25000</v>
      </c>
      <c r="G407" s="9">
        <v>717.5</v>
      </c>
      <c r="H407" s="9">
        <v>760</v>
      </c>
      <c r="I407" s="9">
        <v>0</v>
      </c>
      <c r="J407" s="9">
        <v>25</v>
      </c>
      <c r="K407" s="9">
        <f t="shared" si="12"/>
        <v>1502.5</v>
      </c>
      <c r="L407" s="9">
        <f t="shared" si="13"/>
        <v>23497.5</v>
      </c>
      <c r="M407" s="32" t="s">
        <v>199</v>
      </c>
    </row>
    <row r="408" spans="1:13" ht="19.5" customHeight="1" x14ac:dyDescent="0.25">
      <c r="A408" s="102">
        <v>400</v>
      </c>
      <c r="B408" s="2" t="s">
        <v>1402</v>
      </c>
      <c r="C408" s="17" t="s">
        <v>1071</v>
      </c>
      <c r="D408" s="17" t="s">
        <v>757</v>
      </c>
      <c r="E408" s="17" t="s">
        <v>546</v>
      </c>
      <c r="F408" s="9">
        <f>VLOOKUP(B408,[1]Hoja4!$B$2:$E$492,4,0)</f>
        <v>25000</v>
      </c>
      <c r="G408" s="9">
        <v>717.5</v>
      </c>
      <c r="H408" s="9">
        <v>760</v>
      </c>
      <c r="I408" s="9">
        <v>0</v>
      </c>
      <c r="J408" s="9">
        <v>25</v>
      </c>
      <c r="K408" s="9">
        <f t="shared" si="12"/>
        <v>1502.5</v>
      </c>
      <c r="L408" s="9">
        <f t="shared" si="13"/>
        <v>23497.5</v>
      </c>
      <c r="M408" s="32" t="s">
        <v>199</v>
      </c>
    </row>
    <row r="409" spans="1:13" ht="19.5" customHeight="1" x14ac:dyDescent="0.25">
      <c r="A409" s="102">
        <v>401</v>
      </c>
      <c r="B409" s="2" t="s">
        <v>861</v>
      </c>
      <c r="C409" s="17" t="s">
        <v>640</v>
      </c>
      <c r="D409" s="17" t="s">
        <v>723</v>
      </c>
      <c r="E409" s="17" t="s">
        <v>546</v>
      </c>
      <c r="F409" s="9">
        <f>VLOOKUP(B409,[1]Hoja4!$B$2:$E$492,4,0)</f>
        <v>23000</v>
      </c>
      <c r="G409" s="9">
        <v>660.1</v>
      </c>
      <c r="H409" s="9">
        <v>699.2</v>
      </c>
      <c r="I409" s="9">
        <v>0</v>
      </c>
      <c r="J409" s="9">
        <v>2515.66</v>
      </c>
      <c r="K409" s="9">
        <f t="shared" si="12"/>
        <v>3874.96</v>
      </c>
      <c r="L409" s="9">
        <f t="shared" si="13"/>
        <v>19125.04</v>
      </c>
      <c r="M409" s="37" t="s">
        <v>199</v>
      </c>
    </row>
    <row r="410" spans="1:13" ht="19.5" customHeight="1" x14ac:dyDescent="0.25">
      <c r="A410" s="102">
        <v>402</v>
      </c>
      <c r="B410" s="2" t="s">
        <v>838</v>
      </c>
      <c r="C410" s="17" t="s">
        <v>640</v>
      </c>
      <c r="D410" s="17" t="s">
        <v>723</v>
      </c>
      <c r="E410" s="17" t="s">
        <v>546</v>
      </c>
      <c r="F410" s="9">
        <f>VLOOKUP(B410,[1]Hoja4!$B$2:$E$492,4,0)</f>
        <v>20000</v>
      </c>
      <c r="G410" s="9">
        <v>574</v>
      </c>
      <c r="H410" s="9">
        <v>608</v>
      </c>
      <c r="I410" s="9">
        <v>0</v>
      </c>
      <c r="J410" s="9">
        <v>8302.89</v>
      </c>
      <c r="K410" s="9">
        <f t="shared" si="12"/>
        <v>9484.89</v>
      </c>
      <c r="L410" s="9">
        <f t="shared" si="13"/>
        <v>10515.11</v>
      </c>
      <c r="M410" s="37" t="s">
        <v>199</v>
      </c>
    </row>
    <row r="411" spans="1:13" ht="19.5" customHeight="1" x14ac:dyDescent="0.25">
      <c r="A411" s="102">
        <v>403</v>
      </c>
      <c r="B411" s="2" t="s">
        <v>529</v>
      </c>
      <c r="C411" s="17" t="s">
        <v>640</v>
      </c>
      <c r="D411" s="17" t="s">
        <v>757</v>
      </c>
      <c r="E411" s="17" t="s">
        <v>546</v>
      </c>
      <c r="F411" s="9">
        <f>VLOOKUP(B411,[1]Hoja4!$B$2:$E$492,4,0)</f>
        <v>20000</v>
      </c>
      <c r="G411" s="9">
        <v>574</v>
      </c>
      <c r="H411" s="9">
        <v>608</v>
      </c>
      <c r="I411" s="9">
        <v>0</v>
      </c>
      <c r="J411" s="9">
        <v>7614.62</v>
      </c>
      <c r="K411" s="9">
        <f t="shared" si="12"/>
        <v>8796.619999999999</v>
      </c>
      <c r="L411" s="9">
        <f t="shared" si="13"/>
        <v>11203.380000000001</v>
      </c>
      <c r="M411" s="32" t="s">
        <v>199</v>
      </c>
    </row>
    <row r="412" spans="1:13" ht="19.5" customHeight="1" x14ac:dyDescent="0.25">
      <c r="A412" s="102">
        <v>404</v>
      </c>
      <c r="B412" s="2" t="s">
        <v>530</v>
      </c>
      <c r="C412" s="17" t="s">
        <v>640</v>
      </c>
      <c r="D412" s="17" t="s">
        <v>757</v>
      </c>
      <c r="E412" s="17" t="s">
        <v>546</v>
      </c>
      <c r="F412" s="9">
        <f>VLOOKUP(B412,[1]Hoja4!$B$2:$E$492,4,0)</f>
        <v>20000</v>
      </c>
      <c r="G412" s="9">
        <v>574</v>
      </c>
      <c r="H412" s="9">
        <v>608</v>
      </c>
      <c r="I412" s="9">
        <v>0</v>
      </c>
      <c r="J412" s="9">
        <v>5206.62</v>
      </c>
      <c r="K412" s="9">
        <f t="shared" si="12"/>
        <v>6388.62</v>
      </c>
      <c r="L412" s="9">
        <f t="shared" si="13"/>
        <v>13611.380000000001</v>
      </c>
      <c r="M412" s="32" t="s">
        <v>199</v>
      </c>
    </row>
    <row r="413" spans="1:13" ht="19.5" customHeight="1" x14ac:dyDescent="0.25">
      <c r="A413" s="102">
        <v>405</v>
      </c>
      <c r="B413" t="s">
        <v>1119</v>
      </c>
      <c r="C413" s="17" t="s">
        <v>640</v>
      </c>
      <c r="D413" s="17" t="s">
        <v>757</v>
      </c>
      <c r="E413" s="17" t="s">
        <v>546</v>
      </c>
      <c r="F413" s="9">
        <f>VLOOKUP(B413,[1]Hoja4!$B$2:$E$492,4,0)</f>
        <v>25000</v>
      </c>
      <c r="G413" s="9">
        <v>717.5</v>
      </c>
      <c r="H413" s="9">
        <v>760</v>
      </c>
      <c r="I413" s="9">
        <v>0</v>
      </c>
      <c r="J413" s="9">
        <v>2125</v>
      </c>
      <c r="K413" s="9">
        <f t="shared" si="12"/>
        <v>3602.5</v>
      </c>
      <c r="L413" s="9">
        <f t="shared" si="13"/>
        <v>21397.5</v>
      </c>
      <c r="M413" s="32" t="s">
        <v>199</v>
      </c>
    </row>
    <row r="414" spans="1:13" ht="19.5" customHeight="1" x14ac:dyDescent="0.25">
      <c r="A414" s="102">
        <v>406</v>
      </c>
      <c r="B414" s="2" t="s">
        <v>531</v>
      </c>
      <c r="C414" s="17" t="s">
        <v>640</v>
      </c>
      <c r="D414" s="17" t="s">
        <v>757</v>
      </c>
      <c r="E414" s="17" t="s">
        <v>546</v>
      </c>
      <c r="F414" s="9">
        <f>VLOOKUP(B414,[1]Hoja4!$B$2:$E$492,4,0)</f>
        <v>20000</v>
      </c>
      <c r="G414" s="9">
        <v>574</v>
      </c>
      <c r="H414" s="9">
        <v>608</v>
      </c>
      <c r="I414" s="9">
        <v>0</v>
      </c>
      <c r="J414" s="9">
        <v>4654.13</v>
      </c>
      <c r="K414" s="9">
        <f t="shared" si="12"/>
        <v>5836.13</v>
      </c>
      <c r="L414" s="9">
        <f t="shared" si="13"/>
        <v>14163.869999999999</v>
      </c>
      <c r="M414" s="32" t="s">
        <v>199</v>
      </c>
    </row>
    <row r="415" spans="1:13" ht="19.5" customHeight="1" x14ac:dyDescent="0.25">
      <c r="A415" s="102">
        <v>407</v>
      </c>
      <c r="B415" s="2" t="s">
        <v>532</v>
      </c>
      <c r="C415" s="17" t="s">
        <v>640</v>
      </c>
      <c r="D415" s="17" t="s">
        <v>757</v>
      </c>
      <c r="E415" s="17" t="s">
        <v>546</v>
      </c>
      <c r="F415" s="9">
        <f>VLOOKUP(B415,[1]Hoja4!$B$2:$E$492,4,0)</f>
        <v>20000</v>
      </c>
      <c r="G415" s="9">
        <v>574</v>
      </c>
      <c r="H415" s="9">
        <v>608</v>
      </c>
      <c r="I415" s="9">
        <v>0</v>
      </c>
      <c r="J415" s="9">
        <v>1725</v>
      </c>
      <c r="K415" s="9">
        <f t="shared" si="12"/>
        <v>2907</v>
      </c>
      <c r="L415" s="9">
        <f t="shared" si="13"/>
        <v>17093</v>
      </c>
      <c r="M415" s="32" t="s">
        <v>199</v>
      </c>
    </row>
    <row r="416" spans="1:13" ht="19.5" customHeight="1" x14ac:dyDescent="0.25">
      <c r="A416" s="102">
        <v>408</v>
      </c>
      <c r="B416" s="2" t="s">
        <v>533</v>
      </c>
      <c r="C416" s="17" t="s">
        <v>640</v>
      </c>
      <c r="D416" s="17" t="s">
        <v>757</v>
      </c>
      <c r="E416" s="17" t="s">
        <v>546</v>
      </c>
      <c r="F416" s="9">
        <f>VLOOKUP(B416,[1]Hoja4!$B$2:$E$492,4,0)</f>
        <v>20000</v>
      </c>
      <c r="G416" s="9">
        <v>574</v>
      </c>
      <c r="H416" s="9">
        <v>608</v>
      </c>
      <c r="I416" s="9">
        <v>0</v>
      </c>
      <c r="J416" s="9">
        <v>8812.02</v>
      </c>
      <c r="K416" s="9">
        <f t="shared" si="12"/>
        <v>9994.02</v>
      </c>
      <c r="L416" s="9">
        <f t="shared" si="13"/>
        <v>10005.98</v>
      </c>
      <c r="M416" s="32" t="s">
        <v>199</v>
      </c>
    </row>
    <row r="417" spans="1:13" ht="19.5" customHeight="1" x14ac:dyDescent="0.25">
      <c r="A417" s="102">
        <v>409</v>
      </c>
      <c r="B417" s="2" t="s">
        <v>534</v>
      </c>
      <c r="C417" s="17" t="s">
        <v>640</v>
      </c>
      <c r="D417" s="17" t="s">
        <v>757</v>
      </c>
      <c r="E417" s="17" t="s">
        <v>546</v>
      </c>
      <c r="F417" s="9">
        <f>VLOOKUP(B417,[1]Hoja4!$B$2:$E$492,4,0)</f>
        <v>20000</v>
      </c>
      <c r="G417" s="9">
        <v>574</v>
      </c>
      <c r="H417" s="9">
        <v>608</v>
      </c>
      <c r="I417" s="9">
        <v>0</v>
      </c>
      <c r="J417" s="9">
        <v>2125</v>
      </c>
      <c r="K417" s="9">
        <f t="shared" si="12"/>
        <v>3307</v>
      </c>
      <c r="L417" s="9">
        <f t="shared" si="13"/>
        <v>16693</v>
      </c>
      <c r="M417" s="32" t="s">
        <v>199</v>
      </c>
    </row>
    <row r="418" spans="1:13" ht="19.5" customHeight="1" x14ac:dyDescent="0.25">
      <c r="A418" s="102">
        <v>410</v>
      </c>
      <c r="B418" s="2" t="s">
        <v>548</v>
      </c>
      <c r="C418" s="17" t="s">
        <v>640</v>
      </c>
      <c r="D418" s="17" t="s">
        <v>757</v>
      </c>
      <c r="E418" s="17" t="s">
        <v>546</v>
      </c>
      <c r="F418" s="9">
        <f>VLOOKUP(B418,[1]Hoja4!$B$2:$E$492,4,0)</f>
        <v>20000</v>
      </c>
      <c r="G418" s="9">
        <v>574</v>
      </c>
      <c r="H418" s="9">
        <v>608</v>
      </c>
      <c r="I418" s="9">
        <v>0</v>
      </c>
      <c r="J418" s="9">
        <v>6779.16</v>
      </c>
      <c r="K418" s="9">
        <f t="shared" si="12"/>
        <v>7961.16</v>
      </c>
      <c r="L418" s="9">
        <f t="shared" si="13"/>
        <v>12038.84</v>
      </c>
      <c r="M418" s="32" t="s">
        <v>199</v>
      </c>
    </row>
    <row r="419" spans="1:13" ht="19.5" customHeight="1" x14ac:dyDescent="0.25">
      <c r="A419" s="102">
        <v>411</v>
      </c>
      <c r="B419" s="2" t="s">
        <v>535</v>
      </c>
      <c r="C419" s="17" t="s">
        <v>640</v>
      </c>
      <c r="D419" s="17" t="s">
        <v>757</v>
      </c>
      <c r="E419" s="17" t="s">
        <v>546</v>
      </c>
      <c r="F419" s="9">
        <f>VLOOKUP(B419,[1]Hoja4!$B$2:$E$492,4,0)</f>
        <v>20000</v>
      </c>
      <c r="G419" s="9">
        <v>574</v>
      </c>
      <c r="H419" s="9">
        <v>608</v>
      </c>
      <c r="I419" s="9">
        <v>0</v>
      </c>
      <c r="J419" s="9">
        <v>5919.65</v>
      </c>
      <c r="K419" s="9">
        <f t="shared" si="12"/>
        <v>7101.65</v>
      </c>
      <c r="L419" s="9">
        <f t="shared" si="13"/>
        <v>12898.35</v>
      </c>
      <c r="M419" s="32" t="s">
        <v>199</v>
      </c>
    </row>
    <row r="420" spans="1:13" ht="19.5" customHeight="1" x14ac:dyDescent="0.25">
      <c r="A420" s="102">
        <v>412</v>
      </c>
      <c r="B420" s="2" t="s">
        <v>536</v>
      </c>
      <c r="C420" s="17" t="s">
        <v>640</v>
      </c>
      <c r="D420" s="17" t="s">
        <v>757</v>
      </c>
      <c r="E420" s="17" t="s">
        <v>546</v>
      </c>
      <c r="F420" s="9">
        <f>VLOOKUP(B420,[1]Hoja4!$B$2:$E$492,4,0)</f>
        <v>20000</v>
      </c>
      <c r="G420" s="9">
        <v>574</v>
      </c>
      <c r="H420" s="9">
        <v>608</v>
      </c>
      <c r="I420" s="9">
        <v>0</v>
      </c>
      <c r="J420" s="9">
        <v>2125</v>
      </c>
      <c r="K420" s="9">
        <f t="shared" si="12"/>
        <v>3307</v>
      </c>
      <c r="L420" s="9">
        <f t="shared" si="13"/>
        <v>16693</v>
      </c>
      <c r="M420" s="32" t="s">
        <v>199</v>
      </c>
    </row>
    <row r="421" spans="1:13" ht="19.5" customHeight="1" x14ac:dyDescent="0.25">
      <c r="A421" s="102">
        <v>413</v>
      </c>
      <c r="B421" s="2" t="s">
        <v>537</v>
      </c>
      <c r="C421" s="17" t="s">
        <v>640</v>
      </c>
      <c r="D421" s="17" t="s">
        <v>757</v>
      </c>
      <c r="E421" s="17" t="s">
        <v>546</v>
      </c>
      <c r="F421" s="9">
        <f>VLOOKUP(B421,[1]Hoja4!$B$2:$E$492,4,0)</f>
        <v>20000</v>
      </c>
      <c r="G421" s="9">
        <v>574</v>
      </c>
      <c r="H421" s="9">
        <v>608</v>
      </c>
      <c r="I421" s="9">
        <v>0</v>
      </c>
      <c r="J421" s="9">
        <v>6208.23</v>
      </c>
      <c r="K421" s="9">
        <f t="shared" si="12"/>
        <v>7390.23</v>
      </c>
      <c r="L421" s="9">
        <f t="shared" si="13"/>
        <v>12609.77</v>
      </c>
      <c r="M421" s="32" t="s">
        <v>199</v>
      </c>
    </row>
    <row r="422" spans="1:13" ht="19.5" customHeight="1" x14ac:dyDescent="0.25">
      <c r="A422" s="102">
        <v>414</v>
      </c>
      <c r="B422" s="2" t="s">
        <v>538</v>
      </c>
      <c r="C422" s="17" t="s">
        <v>640</v>
      </c>
      <c r="D422" s="17" t="s">
        <v>757</v>
      </c>
      <c r="E422" s="17" t="s">
        <v>546</v>
      </c>
      <c r="F422" s="9">
        <f>VLOOKUP(B422,[1]Hoja4!$B$2:$E$492,4,0)</f>
        <v>20000</v>
      </c>
      <c r="G422" s="9">
        <v>574</v>
      </c>
      <c r="H422" s="9">
        <v>608</v>
      </c>
      <c r="I422" s="9">
        <v>0</v>
      </c>
      <c r="J422" s="9">
        <v>5528.65</v>
      </c>
      <c r="K422" s="9">
        <f t="shared" si="12"/>
        <v>6710.65</v>
      </c>
      <c r="L422" s="9">
        <f t="shared" si="13"/>
        <v>13289.35</v>
      </c>
      <c r="M422" s="32" t="s">
        <v>199</v>
      </c>
    </row>
    <row r="423" spans="1:13" ht="19.5" customHeight="1" x14ac:dyDescent="0.25">
      <c r="A423" s="102">
        <v>415</v>
      </c>
      <c r="B423" s="2" t="s">
        <v>1130</v>
      </c>
      <c r="C423" s="17" t="s">
        <v>640</v>
      </c>
      <c r="D423" s="17" t="s">
        <v>757</v>
      </c>
      <c r="E423" s="17" t="s">
        <v>546</v>
      </c>
      <c r="F423" s="9">
        <f>VLOOKUP(B423,[1]Hoja4!$B$2:$E$492,4,0)</f>
        <v>25000</v>
      </c>
      <c r="G423" s="9">
        <v>717.5</v>
      </c>
      <c r="H423" s="9">
        <v>760</v>
      </c>
      <c r="I423" s="9">
        <v>0</v>
      </c>
      <c r="J423" s="9">
        <v>1125</v>
      </c>
      <c r="K423" s="9">
        <f t="shared" si="12"/>
        <v>2602.5</v>
      </c>
      <c r="L423" s="9">
        <f t="shared" si="13"/>
        <v>22397.5</v>
      </c>
      <c r="M423" s="32" t="s">
        <v>199</v>
      </c>
    </row>
    <row r="424" spans="1:13" ht="19.5" customHeight="1" x14ac:dyDescent="0.25">
      <c r="A424" s="102">
        <v>416</v>
      </c>
      <c r="B424" s="2" t="s">
        <v>539</v>
      </c>
      <c r="C424" s="17" t="s">
        <v>640</v>
      </c>
      <c r="D424" s="17" t="s">
        <v>757</v>
      </c>
      <c r="E424" s="17" t="s">
        <v>546</v>
      </c>
      <c r="F424" s="9">
        <f>VLOOKUP(B424,[1]Hoja4!$B$2:$E$492,4,0)</f>
        <v>20000</v>
      </c>
      <c r="G424" s="9">
        <v>574</v>
      </c>
      <c r="H424" s="9">
        <v>608</v>
      </c>
      <c r="I424" s="9">
        <v>0</v>
      </c>
      <c r="J424" s="9">
        <v>9809.380000000001</v>
      </c>
      <c r="K424" s="9">
        <f t="shared" si="12"/>
        <v>10991.380000000001</v>
      </c>
      <c r="L424" s="9">
        <f t="shared" si="13"/>
        <v>9008.619999999999</v>
      </c>
      <c r="M424" s="32" t="s">
        <v>199</v>
      </c>
    </row>
    <row r="425" spans="1:13" ht="19.5" customHeight="1" x14ac:dyDescent="0.25">
      <c r="A425" s="102">
        <v>417</v>
      </c>
      <c r="B425" s="2" t="s">
        <v>1116</v>
      </c>
      <c r="C425" s="17" t="s">
        <v>640</v>
      </c>
      <c r="D425" s="17" t="s">
        <v>799</v>
      </c>
      <c r="E425" s="17" t="s">
        <v>546</v>
      </c>
      <c r="F425" s="9">
        <f>VLOOKUP(B425,[1]Hoja4!$B$2:$E$492,4,0)</f>
        <v>25000</v>
      </c>
      <c r="G425" s="9">
        <v>717.5</v>
      </c>
      <c r="H425" s="9">
        <v>760</v>
      </c>
      <c r="I425" s="9">
        <v>0</v>
      </c>
      <c r="J425" s="9">
        <v>775</v>
      </c>
      <c r="K425" s="9">
        <f t="shared" si="12"/>
        <v>2252.5</v>
      </c>
      <c r="L425" s="9">
        <f t="shared" si="13"/>
        <v>22747.5</v>
      </c>
      <c r="M425" s="32" t="s">
        <v>198</v>
      </c>
    </row>
    <row r="426" spans="1:13" ht="19.5" customHeight="1" x14ac:dyDescent="0.25">
      <c r="A426" s="102">
        <v>418</v>
      </c>
      <c r="B426" s="2" t="s">
        <v>1117</v>
      </c>
      <c r="C426" s="17" t="s">
        <v>640</v>
      </c>
      <c r="D426" s="17" t="s">
        <v>799</v>
      </c>
      <c r="E426" s="17" t="s">
        <v>546</v>
      </c>
      <c r="F426" s="9">
        <f>VLOOKUP(B426,[1]Hoja4!$B$2:$E$492,4,0)</f>
        <v>25000</v>
      </c>
      <c r="G426" s="9">
        <v>717.5</v>
      </c>
      <c r="H426" s="9">
        <v>760</v>
      </c>
      <c r="I426" s="9">
        <v>0</v>
      </c>
      <c r="J426" s="9">
        <v>775</v>
      </c>
      <c r="K426" s="9">
        <f t="shared" si="12"/>
        <v>2252.5</v>
      </c>
      <c r="L426" s="9">
        <f t="shared" si="13"/>
        <v>22747.5</v>
      </c>
      <c r="M426" s="32" t="s">
        <v>198</v>
      </c>
    </row>
    <row r="427" spans="1:13" ht="19.5" customHeight="1" x14ac:dyDescent="0.25">
      <c r="A427" s="102">
        <v>419</v>
      </c>
      <c r="B427" s="2" t="s">
        <v>295</v>
      </c>
      <c r="C427" s="17" t="s">
        <v>640</v>
      </c>
      <c r="D427" s="17" t="s">
        <v>757</v>
      </c>
      <c r="E427" s="17" t="s">
        <v>546</v>
      </c>
      <c r="F427" s="9">
        <f>VLOOKUP(B427,[1]Hoja4!$B$2:$E$492,4,0)</f>
        <v>30000</v>
      </c>
      <c r="G427" s="9">
        <v>861</v>
      </c>
      <c r="H427" s="9">
        <v>912</v>
      </c>
      <c r="I427" s="9">
        <v>0</v>
      </c>
      <c r="J427" s="9">
        <v>3631.32</v>
      </c>
      <c r="K427" s="9">
        <f t="shared" si="12"/>
        <v>5404.32</v>
      </c>
      <c r="L427" s="9">
        <f t="shared" si="13"/>
        <v>24595.68</v>
      </c>
      <c r="M427" s="32" t="s">
        <v>199</v>
      </c>
    </row>
    <row r="428" spans="1:13" ht="19.5" customHeight="1" x14ac:dyDescent="0.25">
      <c r="A428" s="102">
        <v>420</v>
      </c>
      <c r="B428" s="2" t="s">
        <v>426</v>
      </c>
      <c r="C428" s="17" t="s">
        <v>640</v>
      </c>
      <c r="D428" s="17" t="s">
        <v>757</v>
      </c>
      <c r="E428" s="17" t="s">
        <v>546</v>
      </c>
      <c r="F428" s="9">
        <f>VLOOKUP(B428,[1]Hoja4!$B$2:$E$492,4,0)</f>
        <v>30000</v>
      </c>
      <c r="G428" s="9">
        <v>861</v>
      </c>
      <c r="H428" s="9">
        <v>912</v>
      </c>
      <c r="I428" s="9">
        <v>0</v>
      </c>
      <c r="J428" s="9">
        <v>7031.76</v>
      </c>
      <c r="K428" s="9">
        <f t="shared" si="12"/>
        <v>8804.76</v>
      </c>
      <c r="L428" s="9">
        <f t="shared" si="13"/>
        <v>21195.239999999998</v>
      </c>
      <c r="M428" s="32" t="s">
        <v>199</v>
      </c>
    </row>
    <row r="429" spans="1:13" ht="19.5" customHeight="1" x14ac:dyDescent="0.25">
      <c r="A429" s="102">
        <v>421</v>
      </c>
      <c r="B429" s="2" t="s">
        <v>356</v>
      </c>
      <c r="C429" s="17" t="s">
        <v>640</v>
      </c>
      <c r="D429" s="17" t="s">
        <v>757</v>
      </c>
      <c r="E429" s="17" t="s">
        <v>546</v>
      </c>
      <c r="F429" s="9">
        <f>VLOOKUP(B429,[1]Hoja4!$B$2:$E$492,4,0)</f>
        <v>30000</v>
      </c>
      <c r="G429" s="9">
        <v>861</v>
      </c>
      <c r="H429" s="9">
        <v>912</v>
      </c>
      <c r="I429" s="9">
        <v>0</v>
      </c>
      <c r="J429" s="9">
        <v>5973.4400000000005</v>
      </c>
      <c r="K429" s="9">
        <f t="shared" si="12"/>
        <v>7746.4400000000005</v>
      </c>
      <c r="L429" s="9">
        <f t="shared" si="13"/>
        <v>22253.559999999998</v>
      </c>
      <c r="M429" s="32" t="s">
        <v>199</v>
      </c>
    </row>
    <row r="430" spans="1:13" ht="19.5" customHeight="1" x14ac:dyDescent="0.25">
      <c r="A430" s="102">
        <v>422</v>
      </c>
      <c r="B430" s="2" t="s">
        <v>298</v>
      </c>
      <c r="C430" s="17" t="s">
        <v>640</v>
      </c>
      <c r="D430" s="17" t="s">
        <v>757</v>
      </c>
      <c r="E430" s="17" t="s">
        <v>546</v>
      </c>
      <c r="F430" s="9">
        <f>VLOOKUP(B430,[1]Hoja4!$B$2:$E$492,4,0)</f>
        <v>30000</v>
      </c>
      <c r="G430" s="9">
        <v>861</v>
      </c>
      <c r="H430" s="9">
        <v>912</v>
      </c>
      <c r="I430" s="9">
        <v>0</v>
      </c>
      <c r="J430" s="9">
        <v>925</v>
      </c>
      <c r="K430" s="9">
        <f t="shared" si="12"/>
        <v>2698</v>
      </c>
      <c r="L430" s="9">
        <f t="shared" si="13"/>
        <v>27302</v>
      </c>
      <c r="M430" s="32" t="s">
        <v>199</v>
      </c>
    </row>
    <row r="431" spans="1:13" ht="19.5" customHeight="1" x14ac:dyDescent="0.25">
      <c r="A431" s="102">
        <v>423</v>
      </c>
      <c r="B431" s="2" t="s">
        <v>301</v>
      </c>
      <c r="C431" s="17" t="s">
        <v>640</v>
      </c>
      <c r="D431" s="17" t="s">
        <v>757</v>
      </c>
      <c r="E431" s="17" t="s">
        <v>546</v>
      </c>
      <c r="F431" s="9">
        <f>VLOOKUP(B431,[1]Hoja4!$B$2:$E$492,4,0)</f>
        <v>30000</v>
      </c>
      <c r="G431" s="9">
        <v>861</v>
      </c>
      <c r="H431" s="9">
        <v>912</v>
      </c>
      <c r="I431" s="9">
        <v>0</v>
      </c>
      <c r="J431" s="9">
        <v>4169.71</v>
      </c>
      <c r="K431" s="9">
        <f t="shared" si="12"/>
        <v>5942.71</v>
      </c>
      <c r="L431" s="9">
        <f t="shared" si="13"/>
        <v>24057.29</v>
      </c>
      <c r="M431" s="32" t="s">
        <v>199</v>
      </c>
    </row>
    <row r="432" spans="1:13" ht="19.5" customHeight="1" x14ac:dyDescent="0.25">
      <c r="A432" s="102">
        <v>424</v>
      </c>
      <c r="B432" s="2" t="s">
        <v>302</v>
      </c>
      <c r="C432" s="17" t="s">
        <v>640</v>
      </c>
      <c r="D432" s="17" t="s">
        <v>757</v>
      </c>
      <c r="E432" s="17" t="s">
        <v>546</v>
      </c>
      <c r="F432" s="9">
        <f>VLOOKUP(B432,[1]Hoja4!$B$2:$E$492,4,0)</f>
        <v>30000</v>
      </c>
      <c r="G432" s="9">
        <v>861</v>
      </c>
      <c r="H432" s="9">
        <v>912</v>
      </c>
      <c r="I432" s="9">
        <v>0</v>
      </c>
      <c r="J432" s="9">
        <v>4431.32</v>
      </c>
      <c r="K432" s="9">
        <f t="shared" si="12"/>
        <v>6204.32</v>
      </c>
      <c r="L432" s="9">
        <f t="shared" si="13"/>
        <v>23795.68</v>
      </c>
      <c r="M432" s="32" t="s">
        <v>199</v>
      </c>
    </row>
    <row r="433" spans="1:13" ht="19.5" customHeight="1" x14ac:dyDescent="0.25">
      <c r="A433" s="102">
        <v>425</v>
      </c>
      <c r="B433" s="2" t="s">
        <v>303</v>
      </c>
      <c r="C433" s="17" t="s">
        <v>640</v>
      </c>
      <c r="D433" s="17" t="s">
        <v>757</v>
      </c>
      <c r="E433" s="17" t="s">
        <v>546</v>
      </c>
      <c r="F433" s="9">
        <f>VLOOKUP(B433,[1]Hoja4!$B$2:$E$492,4,0)</f>
        <v>30000</v>
      </c>
      <c r="G433" s="9">
        <v>861</v>
      </c>
      <c r="H433" s="9">
        <v>912</v>
      </c>
      <c r="I433" s="9">
        <v>0</v>
      </c>
      <c r="J433" s="9">
        <v>6351.72</v>
      </c>
      <c r="K433" s="9">
        <f t="shared" si="12"/>
        <v>8124.72</v>
      </c>
      <c r="L433" s="9">
        <f t="shared" si="13"/>
        <v>21875.279999999999</v>
      </c>
      <c r="M433" s="32" t="s">
        <v>199</v>
      </c>
    </row>
    <row r="434" spans="1:13" ht="19.5" customHeight="1" x14ac:dyDescent="0.25">
      <c r="A434" s="102">
        <v>426</v>
      </c>
      <c r="B434" s="2" t="s">
        <v>358</v>
      </c>
      <c r="C434" s="17" t="s">
        <v>640</v>
      </c>
      <c r="D434" s="17" t="s">
        <v>757</v>
      </c>
      <c r="E434" s="17" t="s">
        <v>546</v>
      </c>
      <c r="F434" s="9">
        <f>VLOOKUP(B434,[1]Hoja4!$B$2:$E$492,4,0)</f>
        <v>30000</v>
      </c>
      <c r="G434" s="9">
        <v>861</v>
      </c>
      <c r="H434" s="9">
        <v>912</v>
      </c>
      <c r="I434" s="9">
        <v>0</v>
      </c>
      <c r="J434" s="9">
        <v>25</v>
      </c>
      <c r="K434" s="9">
        <f t="shared" si="12"/>
        <v>1798</v>
      </c>
      <c r="L434" s="9">
        <f t="shared" si="13"/>
        <v>28202</v>
      </c>
      <c r="M434" s="32" t="s">
        <v>199</v>
      </c>
    </row>
    <row r="435" spans="1:13" ht="19.5" customHeight="1" x14ac:dyDescent="0.25">
      <c r="A435" s="102">
        <v>427</v>
      </c>
      <c r="B435" s="2" t="s">
        <v>568</v>
      </c>
      <c r="C435" s="17" t="s">
        <v>640</v>
      </c>
      <c r="D435" s="17" t="s">
        <v>757</v>
      </c>
      <c r="E435" s="17" t="s">
        <v>546</v>
      </c>
      <c r="F435" s="9">
        <f>VLOOKUP(B435,[1]Hoja4!$B$2:$E$492,4,0)</f>
        <v>20000</v>
      </c>
      <c r="G435" s="9">
        <v>574</v>
      </c>
      <c r="H435" s="9">
        <v>608</v>
      </c>
      <c r="I435" s="9">
        <v>0</v>
      </c>
      <c r="J435" s="9">
        <v>1125</v>
      </c>
      <c r="K435" s="9">
        <f t="shared" si="12"/>
        <v>2307</v>
      </c>
      <c r="L435" s="9">
        <f t="shared" si="13"/>
        <v>17693</v>
      </c>
      <c r="M435" s="32" t="s">
        <v>199</v>
      </c>
    </row>
    <row r="436" spans="1:13" ht="19.5" customHeight="1" x14ac:dyDescent="0.25">
      <c r="A436" s="102">
        <v>428</v>
      </c>
      <c r="B436" s="2" t="s">
        <v>359</v>
      </c>
      <c r="C436" s="17" t="s">
        <v>640</v>
      </c>
      <c r="D436" s="17" t="s">
        <v>757</v>
      </c>
      <c r="E436" s="17" t="s">
        <v>546</v>
      </c>
      <c r="F436" s="9">
        <f>VLOOKUP(B436,[1]Hoja4!$B$2:$E$492,4,0)</f>
        <v>30000</v>
      </c>
      <c r="G436" s="9">
        <v>861</v>
      </c>
      <c r="H436" s="9">
        <v>912</v>
      </c>
      <c r="I436" s="9">
        <v>0</v>
      </c>
      <c r="J436" s="9">
        <v>2043.8</v>
      </c>
      <c r="K436" s="9">
        <f t="shared" si="12"/>
        <v>3816.8</v>
      </c>
      <c r="L436" s="9">
        <f t="shared" si="13"/>
        <v>26183.200000000001</v>
      </c>
      <c r="M436" s="32" t="s">
        <v>199</v>
      </c>
    </row>
    <row r="437" spans="1:13" ht="19.5" customHeight="1" x14ac:dyDescent="0.25">
      <c r="A437" s="102">
        <v>429</v>
      </c>
      <c r="B437" s="2" t="s">
        <v>308</v>
      </c>
      <c r="C437" s="17" t="s">
        <v>640</v>
      </c>
      <c r="D437" s="17" t="s">
        <v>757</v>
      </c>
      <c r="E437" s="17" t="s">
        <v>546</v>
      </c>
      <c r="F437" s="9">
        <f>VLOOKUP(B437,[1]Hoja4!$B$2:$E$492,4,0)</f>
        <v>30000</v>
      </c>
      <c r="G437" s="9">
        <v>861</v>
      </c>
      <c r="H437" s="9">
        <v>912</v>
      </c>
      <c r="I437" s="9">
        <v>0</v>
      </c>
      <c r="J437" s="9">
        <v>7112.51</v>
      </c>
      <c r="K437" s="9">
        <f t="shared" si="12"/>
        <v>8885.51</v>
      </c>
      <c r="L437" s="9">
        <f t="shared" si="13"/>
        <v>21114.489999999998</v>
      </c>
      <c r="M437" s="32" t="s">
        <v>199</v>
      </c>
    </row>
    <row r="438" spans="1:13" ht="19.5" customHeight="1" x14ac:dyDescent="0.25">
      <c r="A438" s="102">
        <v>430</v>
      </c>
      <c r="B438" s="2" t="s">
        <v>311</v>
      </c>
      <c r="C438" s="17" t="s">
        <v>640</v>
      </c>
      <c r="D438" s="17" t="s">
        <v>757</v>
      </c>
      <c r="E438" s="17" t="s">
        <v>546</v>
      </c>
      <c r="F438" s="9">
        <f>VLOOKUP(B438,[1]Hoja4!$B$2:$E$492,4,0)</f>
        <v>30000</v>
      </c>
      <c r="G438" s="9">
        <v>861</v>
      </c>
      <c r="H438" s="9">
        <v>912</v>
      </c>
      <c r="I438" s="9">
        <v>0</v>
      </c>
      <c r="J438" s="9">
        <v>4044.7799999999997</v>
      </c>
      <c r="K438" s="9">
        <f t="shared" si="12"/>
        <v>5817.78</v>
      </c>
      <c r="L438" s="9">
        <f t="shared" si="13"/>
        <v>24182.22</v>
      </c>
      <c r="M438" s="32" t="s">
        <v>199</v>
      </c>
    </row>
    <row r="439" spans="1:13" ht="19.5" customHeight="1" x14ac:dyDescent="0.25">
      <c r="A439" s="102">
        <v>431</v>
      </c>
      <c r="B439" s="2" t="s">
        <v>330</v>
      </c>
      <c r="C439" s="17" t="s">
        <v>640</v>
      </c>
      <c r="D439" s="17" t="s">
        <v>757</v>
      </c>
      <c r="E439" s="17" t="s">
        <v>546</v>
      </c>
      <c r="F439" s="9">
        <f>VLOOKUP(B439,[1]Hoja4!$B$2:$E$492,4,0)</f>
        <v>30000</v>
      </c>
      <c r="G439" s="9">
        <v>861</v>
      </c>
      <c r="H439" s="9">
        <v>912</v>
      </c>
      <c r="I439" s="9">
        <v>0</v>
      </c>
      <c r="J439" s="9">
        <v>1025</v>
      </c>
      <c r="K439" s="9">
        <f t="shared" si="12"/>
        <v>2798</v>
      </c>
      <c r="L439" s="9">
        <f t="shared" si="13"/>
        <v>27202</v>
      </c>
      <c r="M439" s="32" t="s">
        <v>199</v>
      </c>
    </row>
    <row r="440" spans="1:13" ht="19.5" customHeight="1" x14ac:dyDescent="0.25">
      <c r="A440" s="102">
        <v>432</v>
      </c>
      <c r="B440" s="2" t="s">
        <v>331</v>
      </c>
      <c r="C440" s="17" t="s">
        <v>640</v>
      </c>
      <c r="D440" s="17" t="s">
        <v>757</v>
      </c>
      <c r="E440" s="17" t="s">
        <v>546</v>
      </c>
      <c r="F440" s="9">
        <f>VLOOKUP(B440,[1]Hoja4!$B$2:$E$492,4,0)</f>
        <v>30000</v>
      </c>
      <c r="G440" s="9">
        <v>861</v>
      </c>
      <c r="H440" s="9">
        <v>912</v>
      </c>
      <c r="I440" s="9">
        <v>0</v>
      </c>
      <c r="J440" s="9">
        <v>9921.5499999999993</v>
      </c>
      <c r="K440" s="9">
        <f t="shared" si="12"/>
        <v>11694.55</v>
      </c>
      <c r="L440" s="9">
        <f t="shared" si="13"/>
        <v>18305.45</v>
      </c>
      <c r="M440" s="32" t="s">
        <v>199</v>
      </c>
    </row>
    <row r="441" spans="1:13" ht="19.5" customHeight="1" x14ac:dyDescent="0.25">
      <c r="A441" s="102">
        <v>433</v>
      </c>
      <c r="B441" s="2" t="s">
        <v>512</v>
      </c>
      <c r="C441" s="17" t="s">
        <v>640</v>
      </c>
      <c r="D441" s="17" t="s">
        <v>757</v>
      </c>
      <c r="E441" s="17" t="s">
        <v>546</v>
      </c>
      <c r="F441" s="9">
        <f>VLOOKUP(B441,[1]Hoja4!$B$2:$E$492,4,0)</f>
        <v>20000</v>
      </c>
      <c r="G441" s="9">
        <v>574</v>
      </c>
      <c r="H441" s="9">
        <v>608</v>
      </c>
      <c r="I441" s="9">
        <v>0</v>
      </c>
      <c r="J441" s="9">
        <v>725</v>
      </c>
      <c r="K441" s="9">
        <f t="shared" si="12"/>
        <v>1907</v>
      </c>
      <c r="L441" s="9">
        <f t="shared" si="13"/>
        <v>18093</v>
      </c>
      <c r="M441" s="32" t="s">
        <v>199</v>
      </c>
    </row>
    <row r="442" spans="1:13" ht="19.5" customHeight="1" x14ac:dyDescent="0.25">
      <c r="A442" s="102">
        <v>434</v>
      </c>
      <c r="B442" s="2" t="s">
        <v>59</v>
      </c>
      <c r="C442" s="17" t="s">
        <v>640</v>
      </c>
      <c r="D442" s="17" t="s">
        <v>757</v>
      </c>
      <c r="E442" s="2" t="s">
        <v>546</v>
      </c>
      <c r="F442" s="9">
        <f>VLOOKUP(B442,[1]Hoja4!$B$2:$E$492,4,0)</f>
        <v>30000</v>
      </c>
      <c r="G442" s="9">
        <v>861</v>
      </c>
      <c r="H442" s="9">
        <v>912</v>
      </c>
      <c r="I442" s="9">
        <v>0</v>
      </c>
      <c r="J442" s="9">
        <v>7209.78</v>
      </c>
      <c r="K442" s="9">
        <f t="shared" si="12"/>
        <v>8982.7799999999988</v>
      </c>
      <c r="L442" s="9">
        <f t="shared" si="13"/>
        <v>21017.22</v>
      </c>
      <c r="M442" s="32" t="s">
        <v>199</v>
      </c>
    </row>
    <row r="443" spans="1:13" ht="19.5" customHeight="1" x14ac:dyDescent="0.25">
      <c r="A443" s="102">
        <v>435</v>
      </c>
      <c r="B443" s="2" t="s">
        <v>50</v>
      </c>
      <c r="C443" s="17" t="s">
        <v>640</v>
      </c>
      <c r="D443" s="17" t="s">
        <v>757</v>
      </c>
      <c r="E443" s="17" t="s">
        <v>546</v>
      </c>
      <c r="F443" s="9">
        <f>VLOOKUP(B443,[1]Hoja4!$B$2:$E$492,4,0)</f>
        <v>30000</v>
      </c>
      <c r="G443" s="9">
        <v>861</v>
      </c>
      <c r="H443" s="9">
        <v>912</v>
      </c>
      <c r="I443" s="9">
        <v>0</v>
      </c>
      <c r="J443" s="9">
        <v>125</v>
      </c>
      <c r="K443" s="9">
        <f t="shared" si="12"/>
        <v>1898</v>
      </c>
      <c r="L443" s="9">
        <f t="shared" si="13"/>
        <v>28102</v>
      </c>
      <c r="M443" s="32" t="s">
        <v>199</v>
      </c>
    </row>
    <row r="444" spans="1:13" ht="19.5" customHeight="1" x14ac:dyDescent="0.25">
      <c r="A444" s="102">
        <v>436</v>
      </c>
      <c r="B444" s="2" t="s">
        <v>333</v>
      </c>
      <c r="C444" s="17" t="s">
        <v>640</v>
      </c>
      <c r="D444" s="17" t="s">
        <v>757</v>
      </c>
      <c r="E444" s="17" t="s">
        <v>546</v>
      </c>
      <c r="F444" s="9">
        <f>VLOOKUP(B444,[1]Hoja4!$B$2:$E$492,4,0)</f>
        <v>30000</v>
      </c>
      <c r="G444" s="9">
        <v>861</v>
      </c>
      <c r="H444" s="9">
        <v>912</v>
      </c>
      <c r="I444" s="9">
        <v>0</v>
      </c>
      <c r="J444" s="9">
        <v>9202.02</v>
      </c>
      <c r="K444" s="9">
        <f t="shared" si="12"/>
        <v>10975.02</v>
      </c>
      <c r="L444" s="9">
        <f t="shared" si="13"/>
        <v>19024.98</v>
      </c>
      <c r="M444" s="32" t="s">
        <v>199</v>
      </c>
    </row>
    <row r="445" spans="1:13" ht="19.5" customHeight="1" x14ac:dyDescent="0.25">
      <c r="A445" s="102">
        <v>437</v>
      </c>
      <c r="B445" s="2" t="s">
        <v>337</v>
      </c>
      <c r="C445" s="17" t="s">
        <v>640</v>
      </c>
      <c r="D445" s="17" t="s">
        <v>757</v>
      </c>
      <c r="E445" s="17" t="s">
        <v>546</v>
      </c>
      <c r="F445" s="9">
        <f>VLOOKUP(B445,[1]Hoja4!$B$2:$E$492,4,0)</f>
        <v>30000</v>
      </c>
      <c r="G445" s="9">
        <v>861</v>
      </c>
      <c r="H445" s="9">
        <v>912</v>
      </c>
      <c r="I445" s="9">
        <v>0</v>
      </c>
      <c r="J445" s="9">
        <v>1025</v>
      </c>
      <c r="K445" s="9">
        <f t="shared" si="12"/>
        <v>2798</v>
      </c>
      <c r="L445" s="9">
        <f t="shared" si="13"/>
        <v>27202</v>
      </c>
      <c r="M445" s="32" t="s">
        <v>199</v>
      </c>
    </row>
    <row r="446" spans="1:13" ht="19.5" customHeight="1" x14ac:dyDescent="0.25">
      <c r="A446" s="102">
        <v>438</v>
      </c>
      <c r="B446" s="2" t="s">
        <v>346</v>
      </c>
      <c r="C446" s="17" t="s">
        <v>640</v>
      </c>
      <c r="D446" s="17" t="s">
        <v>757</v>
      </c>
      <c r="E446" s="17" t="s">
        <v>546</v>
      </c>
      <c r="F446" s="9">
        <f>VLOOKUP(B446,[1]Hoja4!$B$2:$E$492,4,0)</f>
        <v>30000</v>
      </c>
      <c r="G446" s="9">
        <v>861</v>
      </c>
      <c r="H446" s="9">
        <v>912</v>
      </c>
      <c r="I446" s="9">
        <v>0</v>
      </c>
      <c r="J446" s="9">
        <v>1025</v>
      </c>
      <c r="K446" s="9">
        <f t="shared" si="12"/>
        <v>2798</v>
      </c>
      <c r="L446" s="9">
        <f t="shared" si="13"/>
        <v>27202</v>
      </c>
      <c r="M446" s="32" t="s">
        <v>199</v>
      </c>
    </row>
    <row r="447" spans="1:13" ht="19.5" customHeight="1" x14ac:dyDescent="0.25">
      <c r="A447" s="102">
        <v>439</v>
      </c>
      <c r="B447" s="2" t="s">
        <v>510</v>
      </c>
      <c r="C447" s="17" t="s">
        <v>640</v>
      </c>
      <c r="D447" s="17" t="s">
        <v>757</v>
      </c>
      <c r="E447" s="17" t="s">
        <v>546</v>
      </c>
      <c r="F447" s="9">
        <f>VLOOKUP(B447,[1]Hoja4!$B$2:$E$492,4,0)</f>
        <v>25000</v>
      </c>
      <c r="G447" s="9">
        <v>717.5</v>
      </c>
      <c r="H447" s="9">
        <v>760</v>
      </c>
      <c r="I447" s="9">
        <v>0</v>
      </c>
      <c r="J447" s="9">
        <v>10102.540000000001</v>
      </c>
      <c r="K447" s="9">
        <f t="shared" si="12"/>
        <v>11580.04</v>
      </c>
      <c r="L447" s="9">
        <f t="shared" si="13"/>
        <v>13419.96</v>
      </c>
      <c r="M447" s="32" t="s">
        <v>199</v>
      </c>
    </row>
    <row r="448" spans="1:13" ht="19.5" customHeight="1" x14ac:dyDescent="0.25">
      <c r="A448" s="102">
        <v>440</v>
      </c>
      <c r="B448" s="2" t="s">
        <v>433</v>
      </c>
      <c r="C448" s="17" t="s">
        <v>640</v>
      </c>
      <c r="D448" s="17" t="s">
        <v>757</v>
      </c>
      <c r="E448" s="17" t="s">
        <v>546</v>
      </c>
      <c r="F448" s="9">
        <f>VLOOKUP(B448,[1]Hoja4!$B$2:$E$492,4,0)</f>
        <v>30000</v>
      </c>
      <c r="G448" s="9">
        <v>861</v>
      </c>
      <c r="H448" s="9">
        <v>912</v>
      </c>
      <c r="I448" s="9">
        <v>0</v>
      </c>
      <c r="J448" s="9">
        <v>12918.55</v>
      </c>
      <c r="K448" s="9">
        <f t="shared" si="12"/>
        <v>14691.55</v>
      </c>
      <c r="L448" s="9">
        <f t="shared" si="13"/>
        <v>15308.45</v>
      </c>
      <c r="M448" s="32" t="s">
        <v>199</v>
      </c>
    </row>
    <row r="449" spans="1:13" ht="19.5" customHeight="1" x14ac:dyDescent="0.25">
      <c r="A449" s="102">
        <v>441</v>
      </c>
      <c r="B449" s="2" t="s">
        <v>27</v>
      </c>
      <c r="C449" s="17" t="s">
        <v>640</v>
      </c>
      <c r="D449" s="17" t="s">
        <v>757</v>
      </c>
      <c r="E449" s="17" t="s">
        <v>546</v>
      </c>
      <c r="F449" s="9">
        <f>VLOOKUP(B449,[1]Hoja4!$B$2:$E$492,4,0)</f>
        <v>30000</v>
      </c>
      <c r="G449" s="9">
        <v>861</v>
      </c>
      <c r="H449" s="9">
        <v>912</v>
      </c>
      <c r="I449" s="9">
        <v>0</v>
      </c>
      <c r="J449" s="9">
        <v>11349.75</v>
      </c>
      <c r="K449" s="9">
        <f t="shared" si="12"/>
        <v>13122.75</v>
      </c>
      <c r="L449" s="9">
        <f t="shared" si="13"/>
        <v>16877.25</v>
      </c>
      <c r="M449" s="32" t="s">
        <v>199</v>
      </c>
    </row>
    <row r="450" spans="1:13" ht="19.5" customHeight="1" x14ac:dyDescent="0.25">
      <c r="A450" s="102">
        <v>442</v>
      </c>
      <c r="B450" s="2" t="s">
        <v>674</v>
      </c>
      <c r="C450" s="17" t="s">
        <v>640</v>
      </c>
      <c r="D450" s="17" t="s">
        <v>757</v>
      </c>
      <c r="E450" s="17" t="s">
        <v>546</v>
      </c>
      <c r="F450" s="9">
        <f>VLOOKUP(B450,[1]Hoja4!$B$2:$E$492,4,0)</f>
        <v>20000</v>
      </c>
      <c r="G450" s="9">
        <v>574</v>
      </c>
      <c r="H450" s="9">
        <v>608</v>
      </c>
      <c r="I450" s="9">
        <v>0</v>
      </c>
      <c r="J450" s="9">
        <v>5237.08</v>
      </c>
      <c r="K450" s="9">
        <f t="shared" si="12"/>
        <v>6419.08</v>
      </c>
      <c r="L450" s="9">
        <f t="shared" si="13"/>
        <v>13580.92</v>
      </c>
      <c r="M450" s="32" t="s">
        <v>199</v>
      </c>
    </row>
    <row r="451" spans="1:13" ht="19.5" customHeight="1" x14ac:dyDescent="0.25">
      <c r="A451" s="102">
        <v>443</v>
      </c>
      <c r="B451" s="2" t="s">
        <v>682</v>
      </c>
      <c r="C451" s="17" t="s">
        <v>640</v>
      </c>
      <c r="D451" s="17" t="s">
        <v>757</v>
      </c>
      <c r="E451" s="17" t="s">
        <v>546</v>
      </c>
      <c r="F451" s="9">
        <f>VLOOKUP(B451,[1]Hoja4!$B$2:$E$492,4,0)</f>
        <v>20000</v>
      </c>
      <c r="G451" s="9">
        <v>574</v>
      </c>
      <c r="H451" s="9">
        <v>608</v>
      </c>
      <c r="I451" s="9">
        <v>0</v>
      </c>
      <c r="J451" s="9">
        <v>7176.12</v>
      </c>
      <c r="K451" s="9">
        <f t="shared" si="12"/>
        <v>8358.119999999999</v>
      </c>
      <c r="L451" s="9">
        <f t="shared" si="13"/>
        <v>11641.880000000001</v>
      </c>
      <c r="M451" s="32" t="s">
        <v>199</v>
      </c>
    </row>
    <row r="452" spans="1:13" ht="19.5" customHeight="1" x14ac:dyDescent="0.25">
      <c r="A452" s="102">
        <v>444</v>
      </c>
      <c r="B452" s="2" t="s">
        <v>683</v>
      </c>
      <c r="C452" s="17" t="s">
        <v>640</v>
      </c>
      <c r="D452" s="17" t="s">
        <v>757</v>
      </c>
      <c r="E452" s="17" t="s">
        <v>546</v>
      </c>
      <c r="F452" s="9">
        <f>VLOOKUP(B452,[1]Hoja4!$B$2:$E$492,4,0)</f>
        <v>20000</v>
      </c>
      <c r="G452" s="9">
        <v>574</v>
      </c>
      <c r="H452" s="9">
        <v>608</v>
      </c>
      <c r="I452" s="9">
        <v>0</v>
      </c>
      <c r="J452" s="9">
        <v>4645.71</v>
      </c>
      <c r="K452" s="9">
        <f t="shared" si="12"/>
        <v>5827.71</v>
      </c>
      <c r="L452" s="9">
        <f t="shared" si="13"/>
        <v>14172.29</v>
      </c>
      <c r="M452" s="32" t="s">
        <v>199</v>
      </c>
    </row>
    <row r="453" spans="1:13" ht="19.5" customHeight="1" x14ac:dyDescent="0.25">
      <c r="A453" s="102">
        <v>445</v>
      </c>
      <c r="B453" s="2" t="s">
        <v>725</v>
      </c>
      <c r="C453" s="17" t="s">
        <v>640</v>
      </c>
      <c r="D453" s="17" t="s">
        <v>757</v>
      </c>
      <c r="E453" s="17" t="s">
        <v>546</v>
      </c>
      <c r="F453" s="9">
        <f>VLOOKUP(B453,[1]Hoja4!$B$2:$E$492,4,0)</f>
        <v>20000</v>
      </c>
      <c r="G453" s="9">
        <v>574</v>
      </c>
      <c r="H453" s="9">
        <v>608</v>
      </c>
      <c r="I453" s="9">
        <v>0</v>
      </c>
      <c r="J453" s="9">
        <v>3075.07</v>
      </c>
      <c r="K453" s="9">
        <f t="shared" si="12"/>
        <v>4257.07</v>
      </c>
      <c r="L453" s="9">
        <f t="shared" si="13"/>
        <v>15742.93</v>
      </c>
      <c r="M453" s="32" t="s">
        <v>199</v>
      </c>
    </row>
    <row r="454" spans="1:13" ht="19.5" customHeight="1" x14ac:dyDescent="0.25">
      <c r="A454" s="102">
        <v>446</v>
      </c>
      <c r="B454" s="2" t="s">
        <v>726</v>
      </c>
      <c r="C454" s="17" t="s">
        <v>640</v>
      </c>
      <c r="D454" s="17" t="s">
        <v>757</v>
      </c>
      <c r="E454" s="17" t="s">
        <v>546</v>
      </c>
      <c r="F454" s="9">
        <f>VLOOKUP(B454,[1]Hoja4!$B$2:$E$492,4,0)</f>
        <v>20000</v>
      </c>
      <c r="G454" s="9">
        <v>574</v>
      </c>
      <c r="H454" s="9">
        <v>608</v>
      </c>
      <c r="I454" s="9">
        <v>0</v>
      </c>
      <c r="J454" s="9">
        <v>1125</v>
      </c>
      <c r="K454" s="9">
        <f t="shared" si="12"/>
        <v>2307</v>
      </c>
      <c r="L454" s="9">
        <f t="shared" si="13"/>
        <v>17693</v>
      </c>
      <c r="M454" s="32" t="s">
        <v>199</v>
      </c>
    </row>
    <row r="455" spans="1:13" ht="19.5" customHeight="1" x14ac:dyDescent="0.25">
      <c r="A455" s="102">
        <v>447</v>
      </c>
      <c r="B455" s="2" t="s">
        <v>100</v>
      </c>
      <c r="C455" s="17" t="s">
        <v>640</v>
      </c>
      <c r="D455" s="17" t="s">
        <v>757</v>
      </c>
      <c r="E455" s="17" t="s">
        <v>546</v>
      </c>
      <c r="F455" s="9">
        <f>VLOOKUP(B455,[1]Hoja4!$B$2:$E$492,4,0)</f>
        <v>30000</v>
      </c>
      <c r="G455" s="9">
        <v>861</v>
      </c>
      <c r="H455" s="9">
        <v>912</v>
      </c>
      <c r="I455" s="9">
        <v>0</v>
      </c>
      <c r="J455" s="9">
        <v>25</v>
      </c>
      <c r="K455" s="9">
        <f t="shared" si="12"/>
        <v>1798</v>
      </c>
      <c r="L455" s="9">
        <f t="shared" si="13"/>
        <v>28202</v>
      </c>
      <c r="M455" s="32" t="s">
        <v>199</v>
      </c>
    </row>
    <row r="456" spans="1:13" ht="19.5" customHeight="1" x14ac:dyDescent="0.25">
      <c r="A456" s="102">
        <v>448</v>
      </c>
      <c r="B456" s="2" t="s">
        <v>891</v>
      </c>
      <c r="C456" s="17" t="s">
        <v>640</v>
      </c>
      <c r="D456" s="17" t="s">
        <v>723</v>
      </c>
      <c r="E456" s="17" t="s">
        <v>546</v>
      </c>
      <c r="F456" s="9">
        <f>VLOOKUP(B456,[1]Hoja4!$B$2:$E$492,4,0)</f>
        <v>25000</v>
      </c>
      <c r="G456" s="9">
        <v>717.5</v>
      </c>
      <c r="H456" s="9">
        <v>760</v>
      </c>
      <c r="I456" s="9">
        <v>0</v>
      </c>
      <c r="J456" s="9">
        <v>25</v>
      </c>
      <c r="K456" s="9">
        <f t="shared" si="12"/>
        <v>1502.5</v>
      </c>
      <c r="L456" s="9">
        <f t="shared" si="13"/>
        <v>23497.5</v>
      </c>
      <c r="M456" s="32" t="s">
        <v>199</v>
      </c>
    </row>
    <row r="457" spans="1:13" ht="19.5" customHeight="1" x14ac:dyDescent="0.25">
      <c r="A457" s="102">
        <v>449</v>
      </c>
      <c r="B457" s="2" t="s">
        <v>980</v>
      </c>
      <c r="C457" s="17" t="s">
        <v>640</v>
      </c>
      <c r="D457" s="17" t="s">
        <v>757</v>
      </c>
      <c r="E457" s="17" t="s">
        <v>546</v>
      </c>
      <c r="F457" s="9">
        <f>VLOOKUP(B457,[1]Hoja4!$B$2:$E$492,4,0)</f>
        <v>25000</v>
      </c>
      <c r="G457" s="9">
        <v>717.5</v>
      </c>
      <c r="H457" s="9">
        <v>760</v>
      </c>
      <c r="I457" s="9">
        <v>0</v>
      </c>
      <c r="J457" s="9">
        <v>9151.5600000000013</v>
      </c>
      <c r="K457" s="9">
        <f t="shared" si="12"/>
        <v>10629.060000000001</v>
      </c>
      <c r="L457" s="9">
        <f t="shared" si="13"/>
        <v>14370.939999999999</v>
      </c>
      <c r="M457" s="37" t="s">
        <v>199</v>
      </c>
    </row>
    <row r="458" spans="1:13" ht="19.5" customHeight="1" x14ac:dyDescent="0.25">
      <c r="A458" s="102">
        <v>450</v>
      </c>
      <c r="B458" s="2" t="s">
        <v>1406</v>
      </c>
      <c r="C458" s="17" t="s">
        <v>640</v>
      </c>
      <c r="D458" s="17" t="s">
        <v>757</v>
      </c>
      <c r="E458" s="17" t="s">
        <v>546</v>
      </c>
      <c r="F458" s="9">
        <f>VLOOKUP(B458,[1]Hoja4!$B$2:$E$492,4,0)</f>
        <v>25000</v>
      </c>
      <c r="G458" s="9">
        <v>717.5</v>
      </c>
      <c r="H458" s="9">
        <v>760</v>
      </c>
      <c r="I458" s="9">
        <v>0</v>
      </c>
      <c r="J458" s="9">
        <v>4125</v>
      </c>
      <c r="K458" s="9">
        <f t="shared" ref="K458:K499" si="14">+G458+H458+I458+J458</f>
        <v>5602.5</v>
      </c>
      <c r="L458" s="9">
        <f t="shared" ref="L458:L499" si="15">+F458-K458</f>
        <v>19397.5</v>
      </c>
      <c r="M458" s="37" t="s">
        <v>199</v>
      </c>
    </row>
    <row r="459" spans="1:13" ht="19.5" customHeight="1" x14ac:dyDescent="0.25">
      <c r="A459" s="102">
        <v>451</v>
      </c>
      <c r="B459" s="2" t="s">
        <v>432</v>
      </c>
      <c r="C459" s="17" t="s">
        <v>1072</v>
      </c>
      <c r="D459" s="17" t="s">
        <v>766</v>
      </c>
      <c r="E459" s="17" t="s">
        <v>546</v>
      </c>
      <c r="F459" s="9">
        <f>VLOOKUP(B459,[1]Hoja4!$B$2:$E$492,4,0)</f>
        <v>30000</v>
      </c>
      <c r="G459" s="9">
        <v>861</v>
      </c>
      <c r="H459" s="9">
        <v>912</v>
      </c>
      <c r="I459" s="9">
        <v>0</v>
      </c>
      <c r="J459" s="9">
        <v>13337.92</v>
      </c>
      <c r="K459" s="9">
        <f t="shared" si="14"/>
        <v>15110.92</v>
      </c>
      <c r="L459" s="9">
        <f t="shared" si="15"/>
        <v>14889.08</v>
      </c>
      <c r="M459" s="32" t="s">
        <v>198</v>
      </c>
    </row>
    <row r="460" spans="1:13" ht="19.5" customHeight="1" x14ac:dyDescent="0.25">
      <c r="A460" s="102">
        <v>452</v>
      </c>
      <c r="B460" s="2" t="s">
        <v>863</v>
      </c>
      <c r="C460" s="17" t="s">
        <v>1072</v>
      </c>
      <c r="D460" s="17" t="s">
        <v>754</v>
      </c>
      <c r="E460" s="17" t="s">
        <v>546</v>
      </c>
      <c r="F460" s="9">
        <f>VLOOKUP(B460,[1]Hoja4!$B$2:$E$492,4,0)</f>
        <v>23000</v>
      </c>
      <c r="G460" s="9">
        <v>660.1</v>
      </c>
      <c r="H460" s="9">
        <v>699.2</v>
      </c>
      <c r="I460" s="9">
        <v>0</v>
      </c>
      <c r="J460" s="9">
        <v>2195</v>
      </c>
      <c r="K460" s="9">
        <f t="shared" si="14"/>
        <v>3554.3</v>
      </c>
      <c r="L460" s="9">
        <f t="shared" si="15"/>
        <v>19445.7</v>
      </c>
      <c r="M460" s="37" t="s">
        <v>198</v>
      </c>
    </row>
    <row r="461" spans="1:13" ht="19.5" customHeight="1" x14ac:dyDescent="0.25">
      <c r="A461" s="102">
        <v>453</v>
      </c>
      <c r="B461" s="2" t="s">
        <v>1401</v>
      </c>
      <c r="C461" s="17" t="s">
        <v>1072</v>
      </c>
      <c r="D461" s="17" t="s">
        <v>754</v>
      </c>
      <c r="E461" s="17" t="s">
        <v>546</v>
      </c>
      <c r="F461" s="9">
        <f>VLOOKUP(B461,[1]Hoja4!$B$2:$E$492,4,0)</f>
        <v>25000</v>
      </c>
      <c r="G461" s="9">
        <v>717.5</v>
      </c>
      <c r="H461" s="9">
        <v>760</v>
      </c>
      <c r="I461" s="9">
        <v>0</v>
      </c>
      <c r="J461" s="9">
        <v>25</v>
      </c>
      <c r="K461" s="9">
        <f t="shared" si="14"/>
        <v>1502.5</v>
      </c>
      <c r="L461" s="9">
        <f t="shared" si="15"/>
        <v>23497.5</v>
      </c>
      <c r="M461" s="37" t="s">
        <v>198</v>
      </c>
    </row>
    <row r="462" spans="1:13" ht="19.5" customHeight="1" x14ac:dyDescent="0.25">
      <c r="A462" s="102">
        <v>454</v>
      </c>
      <c r="B462" s="2" t="s">
        <v>419</v>
      </c>
      <c r="C462" s="17" t="s">
        <v>1073</v>
      </c>
      <c r="D462" s="17" t="s">
        <v>657</v>
      </c>
      <c r="E462" s="17" t="s">
        <v>379</v>
      </c>
      <c r="F462" s="9">
        <f>VLOOKUP(B462,[1]Hoja4!$B$2:$E$492,4,0)</f>
        <v>31500</v>
      </c>
      <c r="G462" s="9">
        <v>904.05</v>
      </c>
      <c r="H462" s="9">
        <v>957.6</v>
      </c>
      <c r="I462" s="9">
        <v>0</v>
      </c>
      <c r="J462" s="9">
        <v>2727.95</v>
      </c>
      <c r="K462" s="9">
        <f t="shared" si="14"/>
        <v>4589.6000000000004</v>
      </c>
      <c r="L462" s="9">
        <f t="shared" si="15"/>
        <v>26910.400000000001</v>
      </c>
      <c r="M462" s="32" t="s">
        <v>198</v>
      </c>
    </row>
    <row r="463" spans="1:13" ht="19.5" customHeight="1" x14ac:dyDescent="0.25">
      <c r="A463" s="102">
        <v>455</v>
      </c>
      <c r="B463" s="2" t="s">
        <v>420</v>
      </c>
      <c r="C463" s="17" t="s">
        <v>1153</v>
      </c>
      <c r="D463" s="17" t="s">
        <v>657</v>
      </c>
      <c r="E463" s="17" t="s">
        <v>379</v>
      </c>
      <c r="F463" s="9">
        <f>VLOOKUP(B463,[1]Hoja4!$B$2:$E$492,4,0)</f>
        <v>30000</v>
      </c>
      <c r="G463" s="9">
        <v>861</v>
      </c>
      <c r="H463" s="9">
        <v>912</v>
      </c>
      <c r="I463" s="9">
        <v>0</v>
      </c>
      <c r="J463" s="9">
        <v>10268.880000000001</v>
      </c>
      <c r="K463" s="9">
        <f t="shared" si="14"/>
        <v>12041.880000000001</v>
      </c>
      <c r="L463" s="9">
        <f t="shared" si="15"/>
        <v>17958.12</v>
      </c>
      <c r="M463" s="32" t="s">
        <v>198</v>
      </c>
    </row>
    <row r="464" spans="1:13" ht="19.5" customHeight="1" x14ac:dyDescent="0.25">
      <c r="A464" s="102">
        <v>456</v>
      </c>
      <c r="B464" s="2" t="s">
        <v>418</v>
      </c>
      <c r="C464" s="17" t="s">
        <v>707</v>
      </c>
      <c r="D464" s="17" t="s">
        <v>657</v>
      </c>
      <c r="E464" s="17" t="s">
        <v>379</v>
      </c>
      <c r="F464" s="9">
        <f>VLOOKUP(B464,[1]Hoja4!$B$2:$E$492,4,0)</f>
        <v>30000</v>
      </c>
      <c r="G464" s="9">
        <v>861</v>
      </c>
      <c r="H464" s="9">
        <v>912</v>
      </c>
      <c r="I464" s="9">
        <v>0</v>
      </c>
      <c r="J464" s="9">
        <v>14204.3</v>
      </c>
      <c r="K464" s="9">
        <f t="shared" si="14"/>
        <v>15977.3</v>
      </c>
      <c r="L464" s="9">
        <f t="shared" si="15"/>
        <v>14022.7</v>
      </c>
      <c r="M464" s="32" t="s">
        <v>198</v>
      </c>
    </row>
    <row r="465" spans="1:13" ht="19.5" customHeight="1" x14ac:dyDescent="0.25">
      <c r="A465" s="102">
        <v>457</v>
      </c>
      <c r="B465" s="2" t="s">
        <v>215</v>
      </c>
      <c r="C465" s="17" t="s">
        <v>971</v>
      </c>
      <c r="D465" s="17" t="s">
        <v>1175</v>
      </c>
      <c r="E465" s="17" t="s">
        <v>546</v>
      </c>
      <c r="F465" s="9">
        <f>VLOOKUP(B465,[1]Hoja4!$B$2:$E$492,4,0)</f>
        <v>50000</v>
      </c>
      <c r="G465" s="9">
        <v>1435</v>
      </c>
      <c r="H465" s="9">
        <v>1520</v>
      </c>
      <c r="I465" s="9">
        <v>1854</v>
      </c>
      <c r="J465" s="9">
        <v>25</v>
      </c>
      <c r="K465" s="9">
        <f t="shared" si="14"/>
        <v>4834</v>
      </c>
      <c r="L465" s="9">
        <f t="shared" si="15"/>
        <v>45166</v>
      </c>
      <c r="M465" s="37" t="s">
        <v>198</v>
      </c>
    </row>
    <row r="466" spans="1:13" ht="19.5" customHeight="1" x14ac:dyDescent="0.25">
      <c r="A466" s="102">
        <v>458</v>
      </c>
      <c r="B466" s="2" t="s">
        <v>267</v>
      </c>
      <c r="C466" s="17" t="s">
        <v>971</v>
      </c>
      <c r="D466" s="17" t="s">
        <v>1175</v>
      </c>
      <c r="E466" s="17" t="s">
        <v>546</v>
      </c>
      <c r="F466" s="9">
        <f>VLOOKUP(B466,[1]Hoja4!$B$2:$E$492,4,0)</f>
        <v>50000</v>
      </c>
      <c r="G466" s="9">
        <v>1435</v>
      </c>
      <c r="H466" s="9">
        <v>1520</v>
      </c>
      <c r="I466" s="9">
        <v>1854</v>
      </c>
      <c r="J466" s="9">
        <v>25</v>
      </c>
      <c r="K466" s="9">
        <f t="shared" si="14"/>
        <v>4834</v>
      </c>
      <c r="L466" s="9">
        <f t="shared" si="15"/>
        <v>45166</v>
      </c>
      <c r="M466" s="37" t="s">
        <v>198</v>
      </c>
    </row>
    <row r="467" spans="1:13" ht="19.5" customHeight="1" x14ac:dyDescent="0.25">
      <c r="A467" s="102">
        <v>459</v>
      </c>
      <c r="B467" s="2" t="s">
        <v>278</v>
      </c>
      <c r="C467" s="17" t="s">
        <v>971</v>
      </c>
      <c r="D467" s="17" t="s">
        <v>1175</v>
      </c>
      <c r="E467" s="17" t="s">
        <v>546</v>
      </c>
      <c r="F467" s="9">
        <f>VLOOKUP(B467,[1]Hoja4!$B$2:$E$492,4,0)</f>
        <v>50000</v>
      </c>
      <c r="G467" s="9">
        <v>1435</v>
      </c>
      <c r="H467" s="9">
        <v>1520</v>
      </c>
      <c r="I467" s="9">
        <v>1854</v>
      </c>
      <c r="J467" s="9">
        <v>25</v>
      </c>
      <c r="K467" s="9">
        <f t="shared" si="14"/>
        <v>4834</v>
      </c>
      <c r="L467" s="9">
        <f t="shared" si="15"/>
        <v>45166</v>
      </c>
      <c r="M467" s="37" t="s">
        <v>198</v>
      </c>
    </row>
    <row r="468" spans="1:13" ht="19.5" customHeight="1" x14ac:dyDescent="0.25">
      <c r="A468" s="102">
        <v>460</v>
      </c>
      <c r="B468" s="2" t="s">
        <v>867</v>
      </c>
      <c r="C468" s="17" t="s">
        <v>971</v>
      </c>
      <c r="D468" s="17" t="s">
        <v>1385</v>
      </c>
      <c r="E468" s="17" t="s">
        <v>546</v>
      </c>
      <c r="F468" s="9">
        <f>VLOOKUP(B468,[1]Hoja4!$B$2:$E$492,4,0)</f>
        <v>55000</v>
      </c>
      <c r="G468" s="9">
        <v>1578.5</v>
      </c>
      <c r="H468" s="9">
        <v>1672</v>
      </c>
      <c r="I468" s="9">
        <v>2559.6799999999998</v>
      </c>
      <c r="J468" s="9">
        <v>3875</v>
      </c>
      <c r="K468" s="9">
        <f t="shared" si="14"/>
        <v>9685.18</v>
      </c>
      <c r="L468" s="9">
        <f t="shared" si="15"/>
        <v>45314.82</v>
      </c>
      <c r="M468" s="37" t="s">
        <v>198</v>
      </c>
    </row>
    <row r="469" spans="1:13" ht="19.5" customHeight="1" x14ac:dyDescent="0.25">
      <c r="A469" s="102">
        <v>461</v>
      </c>
      <c r="B469" s="2" t="s">
        <v>868</v>
      </c>
      <c r="C469" s="17" t="s">
        <v>971</v>
      </c>
      <c r="D469" s="17" t="s">
        <v>1385</v>
      </c>
      <c r="E469" s="17" t="s">
        <v>546</v>
      </c>
      <c r="F469" s="9">
        <f>VLOOKUP(B469,[1]Hoja4!$B$2:$E$492,4,0)</f>
        <v>55000</v>
      </c>
      <c r="G469" s="9">
        <v>1578.5</v>
      </c>
      <c r="H469" s="9">
        <v>1672</v>
      </c>
      <c r="I469" s="9">
        <v>2559.6799999999998</v>
      </c>
      <c r="J469" s="9">
        <v>28296.87</v>
      </c>
      <c r="K469" s="9">
        <f t="shared" si="14"/>
        <v>34107.050000000003</v>
      </c>
      <c r="L469" s="9">
        <f t="shared" si="15"/>
        <v>20892.949999999997</v>
      </c>
      <c r="M469" s="37" t="s">
        <v>198</v>
      </c>
    </row>
    <row r="470" spans="1:13" ht="19.5" customHeight="1" x14ac:dyDescent="0.25">
      <c r="A470" s="102">
        <v>462</v>
      </c>
      <c r="B470" s="2" t="s">
        <v>869</v>
      </c>
      <c r="C470" s="17" t="s">
        <v>971</v>
      </c>
      <c r="D470" s="17" t="s">
        <v>1385</v>
      </c>
      <c r="E470" s="17" t="s">
        <v>546</v>
      </c>
      <c r="F470" s="9">
        <f>VLOOKUP(B470,[1]Hoja4!$B$2:$E$492,4,0)</f>
        <v>55000</v>
      </c>
      <c r="G470" s="9">
        <v>1578.5</v>
      </c>
      <c r="H470" s="9">
        <v>1672</v>
      </c>
      <c r="I470" s="9">
        <v>2559.6799999999998</v>
      </c>
      <c r="J470" s="9">
        <v>4425</v>
      </c>
      <c r="K470" s="9">
        <f t="shared" si="14"/>
        <v>10235.18</v>
      </c>
      <c r="L470" s="9">
        <f t="shared" si="15"/>
        <v>44764.82</v>
      </c>
      <c r="M470" s="37" t="s">
        <v>198</v>
      </c>
    </row>
    <row r="471" spans="1:13" ht="19.5" customHeight="1" x14ac:dyDescent="0.25">
      <c r="A471" s="102">
        <v>463</v>
      </c>
      <c r="B471" s="2" t="s">
        <v>870</v>
      </c>
      <c r="C471" s="17" t="s">
        <v>971</v>
      </c>
      <c r="D471" s="17" t="s">
        <v>1385</v>
      </c>
      <c r="E471" s="17" t="s">
        <v>546</v>
      </c>
      <c r="F471" s="9">
        <f>VLOOKUP(B471,[1]Hoja4!$B$2:$E$492,4,0)</f>
        <v>55000</v>
      </c>
      <c r="G471" s="9">
        <v>1578.5</v>
      </c>
      <c r="H471" s="9">
        <v>1672</v>
      </c>
      <c r="I471" s="9">
        <v>2559.6799999999998</v>
      </c>
      <c r="J471" s="9">
        <v>5525</v>
      </c>
      <c r="K471" s="9">
        <f t="shared" si="14"/>
        <v>11335.18</v>
      </c>
      <c r="L471" s="9">
        <f t="shared" si="15"/>
        <v>43664.82</v>
      </c>
      <c r="M471" s="37" t="s">
        <v>198</v>
      </c>
    </row>
    <row r="472" spans="1:13" ht="19.5" customHeight="1" x14ac:dyDescent="0.25">
      <c r="A472" s="102">
        <v>464</v>
      </c>
      <c r="B472" s="2" t="s">
        <v>871</v>
      </c>
      <c r="C472" s="17" t="s">
        <v>971</v>
      </c>
      <c r="D472" s="17" t="s">
        <v>1385</v>
      </c>
      <c r="E472" s="17" t="s">
        <v>546</v>
      </c>
      <c r="F472" s="9">
        <f>VLOOKUP(B472,[1]Hoja4!$B$2:$E$492,4,0)</f>
        <v>55000</v>
      </c>
      <c r="G472" s="9">
        <v>1578.5</v>
      </c>
      <c r="H472" s="9">
        <v>1672</v>
      </c>
      <c r="I472" s="9">
        <v>2559.6799999999998</v>
      </c>
      <c r="J472" s="9">
        <v>16278.26</v>
      </c>
      <c r="K472" s="9">
        <f t="shared" si="14"/>
        <v>22088.440000000002</v>
      </c>
      <c r="L472" s="9">
        <f t="shared" si="15"/>
        <v>32911.56</v>
      </c>
      <c r="M472" s="37" t="s">
        <v>198</v>
      </c>
    </row>
    <row r="473" spans="1:13" ht="19.5" customHeight="1" x14ac:dyDescent="0.25">
      <c r="A473" s="102">
        <v>465</v>
      </c>
      <c r="B473" s="2" t="s">
        <v>248</v>
      </c>
      <c r="C473" s="17" t="s">
        <v>971</v>
      </c>
      <c r="D473" s="17" t="s">
        <v>1175</v>
      </c>
      <c r="E473" s="17" t="s">
        <v>546</v>
      </c>
      <c r="F473" s="9">
        <f>VLOOKUP(B473,[1]Hoja4!$B$2:$E$492,4,0)</f>
        <v>50000</v>
      </c>
      <c r="G473" s="9">
        <v>1435</v>
      </c>
      <c r="H473" s="9">
        <v>1520</v>
      </c>
      <c r="I473" s="9">
        <v>1854</v>
      </c>
      <c r="J473" s="9">
        <v>11526.11</v>
      </c>
      <c r="K473" s="9">
        <f t="shared" si="14"/>
        <v>16335.11</v>
      </c>
      <c r="L473" s="9">
        <f t="shared" si="15"/>
        <v>33664.89</v>
      </c>
      <c r="M473" s="37" t="s">
        <v>198</v>
      </c>
    </row>
    <row r="474" spans="1:13" ht="19.5" customHeight="1" x14ac:dyDescent="0.25">
      <c r="A474" s="102">
        <v>466</v>
      </c>
      <c r="B474" s="2" t="s">
        <v>554</v>
      </c>
      <c r="C474" s="17" t="s">
        <v>971</v>
      </c>
      <c r="D474" s="17" t="s">
        <v>1175</v>
      </c>
      <c r="E474" s="17" t="s">
        <v>546</v>
      </c>
      <c r="F474" s="9">
        <f>VLOOKUP(B474,[1]Hoja4!$B$2:$E$492,4,0)</f>
        <v>40000</v>
      </c>
      <c r="G474" s="9">
        <v>1148</v>
      </c>
      <c r="H474" s="9">
        <v>1216</v>
      </c>
      <c r="I474" s="9">
        <v>442.65</v>
      </c>
      <c r="J474" s="9">
        <v>10245.799999999999</v>
      </c>
      <c r="K474" s="9">
        <f t="shared" si="14"/>
        <v>13052.449999999999</v>
      </c>
      <c r="L474" s="9">
        <f t="shared" si="15"/>
        <v>26947.550000000003</v>
      </c>
      <c r="M474" s="37" t="s">
        <v>198</v>
      </c>
    </row>
    <row r="475" spans="1:13" ht="19.5" customHeight="1" x14ac:dyDescent="0.25">
      <c r="A475" s="102">
        <v>467</v>
      </c>
      <c r="B475" s="2" t="s">
        <v>457</v>
      </c>
      <c r="C475" s="17" t="s">
        <v>971</v>
      </c>
      <c r="D475" s="17" t="s">
        <v>1175</v>
      </c>
      <c r="E475" s="17" t="s">
        <v>546</v>
      </c>
      <c r="F475" s="9">
        <f>VLOOKUP(B475,[1]Hoja4!$B$2:$E$492,4,0)</f>
        <v>40000</v>
      </c>
      <c r="G475" s="9">
        <v>1148</v>
      </c>
      <c r="H475" s="9">
        <v>1216</v>
      </c>
      <c r="I475" s="9">
        <v>442.65</v>
      </c>
      <c r="J475" s="9">
        <v>15839.55</v>
      </c>
      <c r="K475" s="9">
        <f t="shared" si="14"/>
        <v>18646.2</v>
      </c>
      <c r="L475" s="9">
        <f t="shared" si="15"/>
        <v>21353.8</v>
      </c>
      <c r="M475" s="37" t="s">
        <v>198</v>
      </c>
    </row>
    <row r="476" spans="1:13" ht="19.5" customHeight="1" x14ac:dyDescent="0.25">
      <c r="A476" s="102">
        <v>468</v>
      </c>
      <c r="B476" s="2" t="s">
        <v>250</v>
      </c>
      <c r="C476" s="17" t="s">
        <v>971</v>
      </c>
      <c r="D476" s="17" t="s">
        <v>1385</v>
      </c>
      <c r="E476" s="17" t="s">
        <v>546</v>
      </c>
      <c r="F476" s="9">
        <f>VLOOKUP(B476,[1]Hoja4!$B$2:$E$492,4,0)</f>
        <v>50000</v>
      </c>
      <c r="G476" s="9">
        <v>1435</v>
      </c>
      <c r="H476" s="9">
        <v>1520</v>
      </c>
      <c r="I476" s="9">
        <v>1854</v>
      </c>
      <c r="J476" s="9">
        <v>25</v>
      </c>
      <c r="K476" s="9">
        <f t="shared" si="14"/>
        <v>4834</v>
      </c>
      <c r="L476" s="9">
        <f t="shared" si="15"/>
        <v>45166</v>
      </c>
      <c r="M476" s="37" t="s">
        <v>198</v>
      </c>
    </row>
    <row r="477" spans="1:13" ht="19.5" customHeight="1" x14ac:dyDescent="0.25">
      <c r="A477" s="102">
        <v>469</v>
      </c>
      <c r="B477" s="2" t="s">
        <v>233</v>
      </c>
      <c r="C477" s="17" t="s">
        <v>971</v>
      </c>
      <c r="D477" s="17" t="s">
        <v>1175</v>
      </c>
      <c r="E477" s="17" t="s">
        <v>546</v>
      </c>
      <c r="F477" s="9">
        <f>VLOOKUP(B477,[1]Hoja4!$B$2:$E$492,4,0)</f>
        <v>50000</v>
      </c>
      <c r="G477" s="9">
        <v>1435</v>
      </c>
      <c r="H477" s="9">
        <v>1520</v>
      </c>
      <c r="I477" s="9">
        <v>1854</v>
      </c>
      <c r="J477" s="9">
        <v>1525</v>
      </c>
      <c r="K477" s="9">
        <f t="shared" si="14"/>
        <v>6334</v>
      </c>
      <c r="L477" s="9">
        <f t="shared" si="15"/>
        <v>43666</v>
      </c>
      <c r="M477" s="37" t="s">
        <v>198</v>
      </c>
    </row>
    <row r="478" spans="1:13" ht="19.5" customHeight="1" x14ac:dyDescent="0.25">
      <c r="A478" s="102">
        <v>470</v>
      </c>
      <c r="B478" s="2" t="s">
        <v>718</v>
      </c>
      <c r="C478" s="17" t="s">
        <v>971</v>
      </c>
      <c r="D478" s="17" t="s">
        <v>1175</v>
      </c>
      <c r="E478" s="17" t="s">
        <v>546</v>
      </c>
      <c r="F478" s="9">
        <f>VLOOKUP(B478,[1]Hoja4!$B$2:$E$492,4,0)</f>
        <v>55000</v>
      </c>
      <c r="G478" s="9">
        <v>1578.5</v>
      </c>
      <c r="H478" s="9">
        <v>1672</v>
      </c>
      <c r="I478" s="9">
        <v>2559.6799999999998</v>
      </c>
      <c r="J478" s="9">
        <v>19428.489999999998</v>
      </c>
      <c r="K478" s="9">
        <f t="shared" si="14"/>
        <v>25238.67</v>
      </c>
      <c r="L478" s="9">
        <f t="shared" si="15"/>
        <v>29761.33</v>
      </c>
      <c r="M478" s="37" t="s">
        <v>198</v>
      </c>
    </row>
    <row r="479" spans="1:13" ht="19.5" customHeight="1" x14ac:dyDescent="0.25">
      <c r="A479" s="102">
        <v>471</v>
      </c>
      <c r="B479" s="2" t="s">
        <v>244</v>
      </c>
      <c r="C479" s="17" t="s">
        <v>971</v>
      </c>
      <c r="D479" s="17" t="s">
        <v>1175</v>
      </c>
      <c r="E479" s="17" t="s">
        <v>546</v>
      </c>
      <c r="F479" s="9">
        <f>VLOOKUP(B479,[1]Hoja4!$B$2:$E$492,4,0)</f>
        <v>50000</v>
      </c>
      <c r="G479" s="9">
        <v>1435</v>
      </c>
      <c r="H479" s="9">
        <v>1520</v>
      </c>
      <c r="I479" s="9">
        <v>1854</v>
      </c>
      <c r="J479" s="9">
        <v>9013.27</v>
      </c>
      <c r="K479" s="9">
        <f t="shared" si="14"/>
        <v>13822.27</v>
      </c>
      <c r="L479" s="9">
        <f t="shared" si="15"/>
        <v>36177.729999999996</v>
      </c>
      <c r="M479" s="37" t="s">
        <v>198</v>
      </c>
    </row>
    <row r="480" spans="1:13" ht="19.5" customHeight="1" x14ac:dyDescent="0.25">
      <c r="A480" s="102">
        <v>472</v>
      </c>
      <c r="B480" s="2" t="s">
        <v>405</v>
      </c>
      <c r="C480" s="17" t="s">
        <v>1074</v>
      </c>
      <c r="D480" s="17" t="s">
        <v>657</v>
      </c>
      <c r="E480" s="17" t="s">
        <v>546</v>
      </c>
      <c r="F480" s="9">
        <f>VLOOKUP(B480,[1]Hoja4!$B$2:$E$492,4,0)</f>
        <v>20000</v>
      </c>
      <c r="G480" s="9">
        <v>574</v>
      </c>
      <c r="H480" s="9">
        <v>608</v>
      </c>
      <c r="I480" s="9">
        <v>0</v>
      </c>
      <c r="J480" s="9">
        <v>8830.14</v>
      </c>
      <c r="K480" s="9">
        <f t="shared" si="14"/>
        <v>10012.14</v>
      </c>
      <c r="L480" s="9">
        <f t="shared" si="15"/>
        <v>9987.86</v>
      </c>
      <c r="M480" s="32" t="s">
        <v>198</v>
      </c>
    </row>
    <row r="481" spans="1:13" ht="19.5" customHeight="1" x14ac:dyDescent="0.25">
      <c r="A481" s="102">
        <v>473</v>
      </c>
      <c r="B481" s="2" t="s">
        <v>1399</v>
      </c>
      <c r="C481" s="17" t="s">
        <v>1074</v>
      </c>
      <c r="D481" s="17" t="s">
        <v>657</v>
      </c>
      <c r="E481" s="17" t="s">
        <v>546</v>
      </c>
      <c r="F481" s="9">
        <f>VLOOKUP(B481,[1]Hoja4!$B$2:$E$492,4,0)</f>
        <v>20000</v>
      </c>
      <c r="G481" s="9">
        <v>574</v>
      </c>
      <c r="H481" s="9">
        <v>608</v>
      </c>
      <c r="I481" s="9">
        <v>0</v>
      </c>
      <c r="J481" s="9">
        <v>5327.59</v>
      </c>
      <c r="K481" s="9">
        <f t="shared" si="14"/>
        <v>6509.59</v>
      </c>
      <c r="L481" s="9">
        <f t="shared" si="15"/>
        <v>13490.41</v>
      </c>
      <c r="M481" s="32" t="s">
        <v>198</v>
      </c>
    </row>
    <row r="482" spans="1:13" ht="19.5" customHeight="1" x14ac:dyDescent="0.25">
      <c r="A482" s="102">
        <v>474</v>
      </c>
      <c r="B482" s="2" t="s">
        <v>409</v>
      </c>
      <c r="C482" s="17" t="s">
        <v>1074</v>
      </c>
      <c r="D482" s="17" t="s">
        <v>657</v>
      </c>
      <c r="E482" s="17" t="s">
        <v>546</v>
      </c>
      <c r="F482" s="9">
        <f>VLOOKUP(B482,[1]Hoja4!$B$2:$E$492,4,0)</f>
        <v>20000</v>
      </c>
      <c r="G482" s="9">
        <v>574</v>
      </c>
      <c r="H482" s="9">
        <v>608</v>
      </c>
      <c r="I482" s="9">
        <v>0</v>
      </c>
      <c r="J482" s="9">
        <v>7459.94</v>
      </c>
      <c r="K482" s="9">
        <f t="shared" si="14"/>
        <v>8641.9399999999987</v>
      </c>
      <c r="L482" s="9">
        <f t="shared" si="15"/>
        <v>11358.060000000001</v>
      </c>
      <c r="M482" s="32" t="s">
        <v>198</v>
      </c>
    </row>
    <row r="483" spans="1:13" ht="19.5" customHeight="1" x14ac:dyDescent="0.25">
      <c r="A483" s="102">
        <v>475</v>
      </c>
      <c r="B483" s="2" t="s">
        <v>410</v>
      </c>
      <c r="C483" s="17" t="s">
        <v>1074</v>
      </c>
      <c r="D483" s="17" t="s">
        <v>657</v>
      </c>
      <c r="E483" s="17" t="s">
        <v>546</v>
      </c>
      <c r="F483" s="9">
        <f>VLOOKUP(B483,[1]Hoja4!$B$2:$E$492,4,0)</f>
        <v>20000</v>
      </c>
      <c r="G483" s="9">
        <v>574</v>
      </c>
      <c r="H483" s="9">
        <v>608</v>
      </c>
      <c r="I483" s="9">
        <v>0</v>
      </c>
      <c r="J483" s="9">
        <v>4569.6100000000006</v>
      </c>
      <c r="K483" s="9">
        <f t="shared" si="14"/>
        <v>5751.6100000000006</v>
      </c>
      <c r="L483" s="9">
        <f t="shared" si="15"/>
        <v>14248.39</v>
      </c>
      <c r="M483" s="32" t="s">
        <v>198</v>
      </c>
    </row>
    <row r="484" spans="1:13" ht="19.5" customHeight="1" x14ac:dyDescent="0.25">
      <c r="A484" s="102">
        <v>476</v>
      </c>
      <c r="B484" s="2" t="s">
        <v>411</v>
      </c>
      <c r="C484" s="17" t="s">
        <v>1074</v>
      </c>
      <c r="D484" s="17" t="s">
        <v>657</v>
      </c>
      <c r="E484" s="17" t="s">
        <v>546</v>
      </c>
      <c r="F484" s="9">
        <f>VLOOKUP(B484,[1]Hoja4!$B$2:$E$492,4,0)</f>
        <v>20000</v>
      </c>
      <c r="G484" s="9">
        <v>574</v>
      </c>
      <c r="H484" s="9">
        <v>608</v>
      </c>
      <c r="I484" s="9">
        <v>0</v>
      </c>
      <c r="J484" s="9">
        <v>25</v>
      </c>
      <c r="K484" s="9">
        <f t="shared" si="14"/>
        <v>1207</v>
      </c>
      <c r="L484" s="9">
        <f t="shared" si="15"/>
        <v>18793</v>
      </c>
      <c r="M484" s="32" t="s">
        <v>198</v>
      </c>
    </row>
    <row r="485" spans="1:13" ht="19.5" customHeight="1" x14ac:dyDescent="0.25">
      <c r="A485" s="102">
        <v>477</v>
      </c>
      <c r="B485" s="2" t="s">
        <v>413</v>
      </c>
      <c r="C485" s="17" t="s">
        <v>1074</v>
      </c>
      <c r="D485" s="17" t="s">
        <v>657</v>
      </c>
      <c r="E485" s="17" t="s">
        <v>546</v>
      </c>
      <c r="F485" s="9">
        <f>VLOOKUP(B485,[1]Hoja4!$B$2:$E$492,4,0)</f>
        <v>20000</v>
      </c>
      <c r="G485" s="9">
        <v>574</v>
      </c>
      <c r="H485" s="9">
        <v>608</v>
      </c>
      <c r="I485" s="9">
        <v>0</v>
      </c>
      <c r="J485" s="9">
        <v>9086.4399999999987</v>
      </c>
      <c r="K485" s="9">
        <f t="shared" si="14"/>
        <v>10268.439999999999</v>
      </c>
      <c r="L485" s="9">
        <f t="shared" si="15"/>
        <v>9731.5600000000013</v>
      </c>
      <c r="M485" s="32" t="s">
        <v>198</v>
      </c>
    </row>
    <row r="486" spans="1:13" ht="19.5" customHeight="1" x14ac:dyDescent="0.25">
      <c r="A486" s="102">
        <v>478</v>
      </c>
      <c r="B486" s="2" t="s">
        <v>404</v>
      </c>
      <c r="C486" s="17" t="s">
        <v>1075</v>
      </c>
      <c r="D486" s="17" t="s">
        <v>657</v>
      </c>
      <c r="E486" s="17" t="s">
        <v>546</v>
      </c>
      <c r="F486" s="9">
        <f>VLOOKUP(B486,[1]Hoja4!$B$2:$E$492,4,0)</f>
        <v>20000</v>
      </c>
      <c r="G486" s="9">
        <v>574</v>
      </c>
      <c r="H486" s="9">
        <v>608</v>
      </c>
      <c r="I486" s="9">
        <v>0</v>
      </c>
      <c r="J486" s="9">
        <v>125</v>
      </c>
      <c r="K486" s="9">
        <f t="shared" si="14"/>
        <v>1307</v>
      </c>
      <c r="L486" s="9">
        <f t="shared" si="15"/>
        <v>18693</v>
      </c>
      <c r="M486" s="32" t="s">
        <v>198</v>
      </c>
    </row>
    <row r="487" spans="1:13" ht="19.5" customHeight="1" x14ac:dyDescent="0.25">
      <c r="A487" s="102">
        <v>479</v>
      </c>
      <c r="B487" t="s">
        <v>415</v>
      </c>
      <c r="C487" s="17" t="s">
        <v>1074</v>
      </c>
      <c r="D487" s="17" t="s">
        <v>657</v>
      </c>
      <c r="E487" s="17" t="s">
        <v>546</v>
      </c>
      <c r="F487" s="9">
        <f>VLOOKUP(B487,[1]Hoja4!$B$2:$E$492,4,0)</f>
        <v>30000</v>
      </c>
      <c r="G487" s="9">
        <v>861</v>
      </c>
      <c r="H487" s="9">
        <v>912</v>
      </c>
      <c r="I487" s="9">
        <v>0</v>
      </c>
      <c r="J487" s="9">
        <v>25</v>
      </c>
      <c r="K487" s="9">
        <f t="shared" si="14"/>
        <v>1798</v>
      </c>
      <c r="L487" s="9">
        <f t="shared" si="15"/>
        <v>28202</v>
      </c>
      <c r="M487" s="32" t="s">
        <v>198</v>
      </c>
    </row>
    <row r="488" spans="1:13" ht="19.5" customHeight="1" x14ac:dyDescent="0.25">
      <c r="A488" s="102">
        <v>480</v>
      </c>
      <c r="B488" s="2" t="s">
        <v>421</v>
      </c>
      <c r="C488" s="17" t="s">
        <v>1074</v>
      </c>
      <c r="D488" s="17" t="s">
        <v>657</v>
      </c>
      <c r="E488" s="17" t="s">
        <v>546</v>
      </c>
      <c r="F488" s="9">
        <f>VLOOKUP(B488,[1]Hoja4!$B$2:$E$492,4,0)</f>
        <v>30000</v>
      </c>
      <c r="G488" s="9">
        <v>861</v>
      </c>
      <c r="H488" s="9">
        <v>912</v>
      </c>
      <c r="I488" s="9">
        <v>0</v>
      </c>
      <c r="J488" s="9">
        <v>9206.31</v>
      </c>
      <c r="K488" s="9">
        <f t="shared" si="14"/>
        <v>10979.31</v>
      </c>
      <c r="L488" s="9">
        <f t="shared" si="15"/>
        <v>19020.690000000002</v>
      </c>
      <c r="M488" s="32" t="s">
        <v>198</v>
      </c>
    </row>
    <row r="489" spans="1:13" ht="19.5" customHeight="1" x14ac:dyDescent="0.25">
      <c r="A489" s="102">
        <v>481</v>
      </c>
      <c r="B489" s="2" t="s">
        <v>417</v>
      </c>
      <c r="C489" s="17" t="s">
        <v>1074</v>
      </c>
      <c r="D489" s="17" t="s">
        <v>657</v>
      </c>
      <c r="E489" s="17" t="s">
        <v>546</v>
      </c>
      <c r="F489" s="9">
        <f>VLOOKUP(B489,[1]Hoja4!$B$2:$E$492,4,0)</f>
        <v>30000</v>
      </c>
      <c r="G489" s="9">
        <v>861</v>
      </c>
      <c r="H489" s="9">
        <v>912</v>
      </c>
      <c r="I489" s="9">
        <v>0</v>
      </c>
      <c r="J489" s="9">
        <v>25</v>
      </c>
      <c r="K489" s="9">
        <f t="shared" si="14"/>
        <v>1798</v>
      </c>
      <c r="L489" s="9">
        <f t="shared" si="15"/>
        <v>28202</v>
      </c>
      <c r="M489" s="32" t="s">
        <v>198</v>
      </c>
    </row>
    <row r="490" spans="1:13" ht="19.5" customHeight="1" x14ac:dyDescent="0.25">
      <c r="A490" s="102">
        <v>482</v>
      </c>
      <c r="B490" s="2" t="s">
        <v>406</v>
      </c>
      <c r="C490" s="17" t="s">
        <v>1075</v>
      </c>
      <c r="D490" s="17" t="s">
        <v>657</v>
      </c>
      <c r="E490" s="17" t="s">
        <v>546</v>
      </c>
      <c r="F490" s="9">
        <f>VLOOKUP(B490,[1]Hoja4!$B$2:$E$492,4,0)</f>
        <v>20000</v>
      </c>
      <c r="G490" s="9">
        <v>574</v>
      </c>
      <c r="H490" s="9">
        <v>608</v>
      </c>
      <c r="I490" s="9">
        <v>0</v>
      </c>
      <c r="J490" s="9">
        <v>3303.96</v>
      </c>
      <c r="K490" s="9">
        <f t="shared" si="14"/>
        <v>4485.96</v>
      </c>
      <c r="L490" s="9">
        <f t="shared" si="15"/>
        <v>15514.04</v>
      </c>
      <c r="M490" s="32" t="s">
        <v>198</v>
      </c>
    </row>
    <row r="491" spans="1:13" ht="19.5" customHeight="1" x14ac:dyDescent="0.25">
      <c r="A491" s="102">
        <v>483</v>
      </c>
      <c r="B491" s="2" t="s">
        <v>407</v>
      </c>
      <c r="C491" s="17" t="s">
        <v>1075</v>
      </c>
      <c r="D491" s="17" t="s">
        <v>657</v>
      </c>
      <c r="E491" s="17" t="s">
        <v>546</v>
      </c>
      <c r="F491" s="9">
        <f>VLOOKUP(B491,[1]Hoja4!$B$2:$E$492,4,0)</f>
        <v>20000</v>
      </c>
      <c r="G491" s="9">
        <v>574</v>
      </c>
      <c r="H491" s="9">
        <v>608</v>
      </c>
      <c r="I491" s="9">
        <v>0</v>
      </c>
      <c r="J491" s="9">
        <v>7959.94</v>
      </c>
      <c r="K491" s="9">
        <f t="shared" si="14"/>
        <v>9141.9399999999987</v>
      </c>
      <c r="L491" s="9">
        <f t="shared" si="15"/>
        <v>10858.060000000001</v>
      </c>
      <c r="M491" s="32" t="s">
        <v>198</v>
      </c>
    </row>
    <row r="492" spans="1:13" ht="19.5" customHeight="1" x14ac:dyDescent="0.25">
      <c r="A492" s="102">
        <v>484</v>
      </c>
      <c r="B492" s="2" t="s">
        <v>384</v>
      </c>
      <c r="C492" s="17" t="s">
        <v>1074</v>
      </c>
      <c r="D492" s="17" t="s">
        <v>657</v>
      </c>
      <c r="E492" s="17" t="s">
        <v>546</v>
      </c>
      <c r="F492" s="9">
        <f>VLOOKUP(B492,[1]Hoja4!$B$2:$E$492,4,0)</f>
        <v>30000</v>
      </c>
      <c r="G492" s="9">
        <v>861</v>
      </c>
      <c r="H492" s="9">
        <v>912</v>
      </c>
      <c r="I492" s="9">
        <v>0</v>
      </c>
      <c r="J492" s="9">
        <v>2125</v>
      </c>
      <c r="K492" s="9">
        <f t="shared" si="14"/>
        <v>3898</v>
      </c>
      <c r="L492" s="9">
        <f t="shared" si="15"/>
        <v>26102</v>
      </c>
      <c r="M492" s="32" t="s">
        <v>198</v>
      </c>
    </row>
    <row r="493" spans="1:13" ht="19.5" customHeight="1" x14ac:dyDescent="0.25">
      <c r="A493" s="102">
        <v>485</v>
      </c>
      <c r="B493" s="2" t="s">
        <v>774</v>
      </c>
      <c r="C493" s="17" t="s">
        <v>1075</v>
      </c>
      <c r="D493" s="17" t="s">
        <v>657</v>
      </c>
      <c r="E493" s="17" t="s">
        <v>546</v>
      </c>
      <c r="F493" s="9">
        <f>VLOOKUP(B493,[1]Hoja4!$B$2:$E$492,4,0)</f>
        <v>20000</v>
      </c>
      <c r="G493" s="9">
        <v>574</v>
      </c>
      <c r="H493" s="9">
        <v>608</v>
      </c>
      <c r="I493" s="9">
        <v>0</v>
      </c>
      <c r="J493" s="9">
        <v>1225</v>
      </c>
      <c r="K493" s="9">
        <f t="shared" si="14"/>
        <v>2407</v>
      </c>
      <c r="L493" s="9">
        <f t="shared" si="15"/>
        <v>17593</v>
      </c>
      <c r="M493" s="37" t="s">
        <v>198</v>
      </c>
    </row>
    <row r="494" spans="1:13" ht="19.5" customHeight="1" x14ac:dyDescent="0.25">
      <c r="A494" s="102">
        <v>486</v>
      </c>
      <c r="B494" s="2" t="s">
        <v>775</v>
      </c>
      <c r="C494" s="17" t="s">
        <v>1075</v>
      </c>
      <c r="D494" s="17" t="s">
        <v>657</v>
      </c>
      <c r="E494" s="17" t="s">
        <v>546</v>
      </c>
      <c r="F494" s="9">
        <f>VLOOKUP(B494,[1]Hoja4!$B$2:$E$492,4,0)</f>
        <v>20000</v>
      </c>
      <c r="G494" s="9">
        <v>574</v>
      </c>
      <c r="H494" s="9">
        <v>608</v>
      </c>
      <c r="I494" s="9">
        <v>0</v>
      </c>
      <c r="J494" s="9">
        <v>4645.0599999999995</v>
      </c>
      <c r="K494" s="9">
        <f t="shared" si="14"/>
        <v>5827.0599999999995</v>
      </c>
      <c r="L494" s="9">
        <f t="shared" si="15"/>
        <v>14172.94</v>
      </c>
      <c r="M494" s="37" t="s">
        <v>198</v>
      </c>
    </row>
    <row r="495" spans="1:13" ht="19.5" customHeight="1" x14ac:dyDescent="0.25">
      <c r="A495" s="102">
        <v>487</v>
      </c>
      <c r="B495" s="2" t="s">
        <v>776</v>
      </c>
      <c r="C495" s="17" t="s">
        <v>1075</v>
      </c>
      <c r="D495" s="17" t="s">
        <v>657</v>
      </c>
      <c r="E495" s="17" t="s">
        <v>546</v>
      </c>
      <c r="F495" s="9">
        <f>VLOOKUP(B495,[1]Hoja4!$B$2:$E$492,4,0)</f>
        <v>20000</v>
      </c>
      <c r="G495" s="9">
        <v>574</v>
      </c>
      <c r="H495" s="9">
        <v>608</v>
      </c>
      <c r="I495" s="9">
        <v>0</v>
      </c>
      <c r="J495" s="9">
        <v>2025</v>
      </c>
      <c r="K495" s="9">
        <f t="shared" si="14"/>
        <v>3207</v>
      </c>
      <c r="L495" s="9">
        <f t="shared" si="15"/>
        <v>16793</v>
      </c>
      <c r="M495" s="37" t="s">
        <v>198</v>
      </c>
    </row>
    <row r="496" spans="1:13" ht="19.5" customHeight="1" x14ac:dyDescent="0.25">
      <c r="A496" s="102">
        <v>488</v>
      </c>
      <c r="B496" s="2" t="s">
        <v>401</v>
      </c>
      <c r="C496" s="17" t="s">
        <v>1074</v>
      </c>
      <c r="D496" s="17" t="s">
        <v>657</v>
      </c>
      <c r="E496" s="17" t="s">
        <v>546</v>
      </c>
      <c r="F496" s="9">
        <f>VLOOKUP(B496,[1]Hoja4!$B$2:$E$492,4,0)</f>
        <v>20000</v>
      </c>
      <c r="G496" s="9">
        <v>574</v>
      </c>
      <c r="H496" s="9">
        <v>608</v>
      </c>
      <c r="I496" s="9">
        <v>0</v>
      </c>
      <c r="J496" s="9">
        <v>5625.32</v>
      </c>
      <c r="K496" s="9">
        <f t="shared" si="14"/>
        <v>6807.32</v>
      </c>
      <c r="L496" s="9">
        <f t="shared" si="15"/>
        <v>13192.68</v>
      </c>
      <c r="M496" s="32" t="s">
        <v>198</v>
      </c>
    </row>
    <row r="497" spans="1:13" ht="19.5" customHeight="1" x14ac:dyDescent="0.25">
      <c r="A497" s="102">
        <v>489</v>
      </c>
      <c r="B497" s="2" t="s">
        <v>403</v>
      </c>
      <c r="C497" s="17" t="s">
        <v>1074</v>
      </c>
      <c r="D497" s="17" t="s">
        <v>657</v>
      </c>
      <c r="E497" s="17" t="s">
        <v>546</v>
      </c>
      <c r="F497" s="9">
        <f>VLOOKUP(B497,[1]Hoja4!$B$2:$E$492,4,0)</f>
        <v>20000</v>
      </c>
      <c r="G497" s="9">
        <v>574</v>
      </c>
      <c r="H497" s="9">
        <v>608</v>
      </c>
      <c r="I497" s="9">
        <v>0</v>
      </c>
      <c r="J497" s="9">
        <v>7022.68</v>
      </c>
      <c r="K497" s="9">
        <f t="shared" si="14"/>
        <v>8204.68</v>
      </c>
      <c r="L497" s="9">
        <f t="shared" si="15"/>
        <v>11795.32</v>
      </c>
      <c r="M497" s="32" t="s">
        <v>198</v>
      </c>
    </row>
    <row r="498" spans="1:13" ht="19.5" customHeight="1" x14ac:dyDescent="0.25">
      <c r="A498" s="102">
        <v>490</v>
      </c>
      <c r="B498" s="2" t="s">
        <v>412</v>
      </c>
      <c r="C498" s="17" t="s">
        <v>1074</v>
      </c>
      <c r="D498" s="17" t="s">
        <v>657</v>
      </c>
      <c r="E498" s="17" t="s">
        <v>546</v>
      </c>
      <c r="F498" s="9">
        <f>VLOOKUP(B498,[1]Hoja4!$B$2:$E$492,4,0)</f>
        <v>20000</v>
      </c>
      <c r="G498" s="9">
        <v>574</v>
      </c>
      <c r="H498" s="9">
        <v>608</v>
      </c>
      <c r="I498" s="9">
        <v>0</v>
      </c>
      <c r="J498" s="9">
        <v>6086.53</v>
      </c>
      <c r="K498" s="9">
        <f t="shared" si="14"/>
        <v>7268.53</v>
      </c>
      <c r="L498" s="9">
        <f t="shared" si="15"/>
        <v>12731.470000000001</v>
      </c>
      <c r="M498" s="32" t="s">
        <v>198</v>
      </c>
    </row>
    <row r="499" spans="1:13" ht="19.5" customHeight="1" x14ac:dyDescent="0.25">
      <c r="A499" s="102">
        <v>491</v>
      </c>
      <c r="B499" s="2" t="s">
        <v>414</v>
      </c>
      <c r="C499" s="17" t="s">
        <v>1074</v>
      </c>
      <c r="D499" s="17" t="s">
        <v>657</v>
      </c>
      <c r="E499" s="17" t="s">
        <v>546</v>
      </c>
      <c r="F499" s="9">
        <f>VLOOKUP(B499,[1]Hoja4!$B$2:$E$492,4,0)</f>
        <v>20000</v>
      </c>
      <c r="G499" s="9">
        <v>574</v>
      </c>
      <c r="H499" s="9">
        <v>608</v>
      </c>
      <c r="I499" s="9">
        <v>0</v>
      </c>
      <c r="J499" s="9">
        <v>25</v>
      </c>
      <c r="K499" s="9">
        <f t="shared" si="14"/>
        <v>1207</v>
      </c>
      <c r="L499" s="9">
        <f t="shared" si="15"/>
        <v>18793</v>
      </c>
      <c r="M499" s="32" t="s">
        <v>199</v>
      </c>
    </row>
    <row r="500" spans="1:13" ht="19.5" customHeight="1" x14ac:dyDescent="0.25">
      <c r="B500" s="14"/>
      <c r="C500" s="14"/>
      <c r="D500" s="14"/>
      <c r="E500" s="106" t="s">
        <v>444</v>
      </c>
      <c r="F500" s="107">
        <f>SUM(F9:F499)</f>
        <v>24966666.670000002</v>
      </c>
      <c r="G500" s="107">
        <f t="shared" ref="G500:L500" si="16">SUM(G9:G499)</f>
        <v>716543.33000000182</v>
      </c>
      <c r="H500" s="107">
        <f t="shared" si="16"/>
        <v>749125.2</v>
      </c>
      <c r="I500" s="107">
        <f t="shared" si="16"/>
        <v>1629156.0999999943</v>
      </c>
      <c r="J500" s="107">
        <f>SUM(J9:J499)</f>
        <v>2909407.6699999985</v>
      </c>
      <c r="K500" s="107">
        <f t="shared" si="16"/>
        <v>6004232.3000000017</v>
      </c>
      <c r="L500" s="107">
        <f t="shared" si="16"/>
        <v>18962434.370000012</v>
      </c>
      <c r="M500"/>
    </row>
    <row r="501" spans="1:13" x14ac:dyDescent="0.25">
      <c r="B501" s="14"/>
      <c r="C501" s="14"/>
      <c r="D501" s="14"/>
      <c r="E501" s="16"/>
      <c r="F501" s="29"/>
      <c r="G501" s="29"/>
      <c r="H501" s="29"/>
      <c r="I501" s="29"/>
      <c r="J501" s="29"/>
      <c r="K501" s="29"/>
      <c r="L501" s="29"/>
      <c r="M501" s="101"/>
    </row>
    <row r="502" spans="1:13" x14ac:dyDescent="0.25">
      <c r="B502" s="14"/>
      <c r="C502" s="14"/>
      <c r="D502" s="14"/>
      <c r="E502" s="16"/>
      <c r="F502" s="29"/>
      <c r="G502" s="29"/>
      <c r="H502" s="29"/>
      <c r="I502" s="29"/>
      <c r="J502" s="29"/>
      <c r="K502" s="29"/>
      <c r="L502" s="29"/>
      <c r="M502" s="101"/>
    </row>
    <row r="503" spans="1:13" x14ac:dyDescent="0.25">
      <c r="A503" s="3"/>
      <c r="B503" s="19" t="s">
        <v>653</v>
      </c>
      <c r="C503" s="19" t="s">
        <v>654</v>
      </c>
      <c r="D503" s="19"/>
      <c r="E503" s="65"/>
      <c r="F503" s="42"/>
      <c r="G503" s="42"/>
      <c r="H503" s="42"/>
      <c r="I503" s="64"/>
      <c r="J503" s="125"/>
      <c r="K503" s="64"/>
      <c r="L503" s="64"/>
      <c r="M503" s="3"/>
    </row>
    <row r="504" spans="1:13" x14ac:dyDescent="0.25">
      <c r="A504" s="3"/>
      <c r="B504" s="20"/>
      <c r="C504" s="20"/>
      <c r="D504" s="20"/>
      <c r="E504" s="66"/>
      <c r="F504" s="22"/>
      <c r="G504" s="144"/>
      <c r="H504" s="144"/>
      <c r="I504" s="144"/>
      <c r="J504" s="147"/>
      <c r="K504" s="144"/>
      <c r="L504" s="144"/>
      <c r="M504" s="8"/>
    </row>
    <row r="505" spans="1:13" x14ac:dyDescent="0.25">
      <c r="A505" s="3"/>
      <c r="B505" s="20"/>
      <c r="C505" s="20"/>
      <c r="D505" s="20"/>
      <c r="E505" s="23"/>
      <c r="F505" s="22"/>
      <c r="G505" s="126"/>
      <c r="H505" s="126"/>
      <c r="J505" s="126"/>
      <c r="K505" s="126"/>
      <c r="M505" s="126"/>
    </row>
    <row r="506" spans="1:13" x14ac:dyDescent="0.25">
      <c r="A506" s="3"/>
      <c r="B506" s="20"/>
      <c r="C506" s="20"/>
      <c r="D506" s="20"/>
      <c r="E506" s="23"/>
      <c r="F506" s="22"/>
      <c r="G506" s="126"/>
      <c r="H506" s="126"/>
      <c r="I506" s="126"/>
      <c r="J506" s="126"/>
      <c r="K506" s="126"/>
      <c r="L506" s="126"/>
    </row>
    <row r="507" spans="1:13" ht="15.75" thickBot="1" x14ac:dyDescent="0.3">
      <c r="A507" s="3"/>
      <c r="B507" s="34"/>
      <c r="C507" s="34"/>
      <c r="D507" s="39"/>
      <c r="E507" s="23"/>
      <c r="F507" s="22"/>
      <c r="G507" s="126"/>
      <c r="H507" s="126"/>
      <c r="I507" s="126"/>
      <c r="J507" s="126"/>
      <c r="K507" s="62"/>
      <c r="L507" s="62"/>
    </row>
    <row r="508" spans="1:13" x14ac:dyDescent="0.25">
      <c r="A508" s="3"/>
      <c r="B508" s="19" t="s">
        <v>655</v>
      </c>
      <c r="C508" s="19" t="s">
        <v>878</v>
      </c>
      <c r="D508" s="19"/>
      <c r="E508" s="23"/>
      <c r="F508" s="22"/>
      <c r="G508" s="126"/>
      <c r="H508" s="126"/>
      <c r="I508" s="62"/>
      <c r="J508" s="62"/>
      <c r="K508" s="63"/>
      <c r="L508" s="62"/>
    </row>
    <row r="509" spans="1:13" x14ac:dyDescent="0.25">
      <c r="A509" s="3"/>
      <c r="B509" s="35" t="s">
        <v>658</v>
      </c>
      <c r="C509" s="35" t="s">
        <v>656</v>
      </c>
      <c r="D509" s="35"/>
      <c r="E509" s="22"/>
      <c r="F509" s="22"/>
      <c r="G509" s="126"/>
      <c r="H509" s="126"/>
      <c r="I509" s="126"/>
      <c r="J509" s="126"/>
      <c r="K509" s="126"/>
      <c r="L509" s="62"/>
    </row>
    <row r="510" spans="1:13" x14ac:dyDescent="0.25">
      <c r="A510" s="3"/>
      <c r="B510" s="21"/>
      <c r="C510" s="35"/>
      <c r="D510" s="35"/>
      <c r="E510" s="22"/>
      <c r="F510" s="22"/>
      <c r="G510" s="126"/>
      <c r="H510" s="144"/>
      <c r="I510" s="144"/>
      <c r="J510" s="144"/>
      <c r="K510" s="144"/>
      <c r="L510" s="144"/>
      <c r="M510" s="144"/>
    </row>
    <row r="511" spans="1:13" x14ac:dyDescent="0.25">
      <c r="A511" s="3"/>
      <c r="B511" s="7"/>
      <c r="C511" s="7"/>
      <c r="D511" s="7"/>
      <c r="E511" s="126"/>
      <c r="F511" s="126"/>
      <c r="G511" s="126"/>
      <c r="H511" s="126"/>
      <c r="I511" s="126"/>
      <c r="J511" s="126"/>
      <c r="K511" s="126"/>
      <c r="L511" s="135"/>
      <c r="M511" s="126"/>
    </row>
    <row r="512" spans="1:13" x14ac:dyDescent="0.25">
      <c r="E512" s="126"/>
      <c r="G512" s="14"/>
      <c r="H512" s="14"/>
      <c r="I512" s="14"/>
      <c r="J512" s="14"/>
      <c r="K512" s="14"/>
      <c r="L512" s="14"/>
      <c r="M512" s="14"/>
    </row>
    <row r="513" spans="5:13" x14ac:dyDescent="0.25">
      <c r="E513" s="126"/>
      <c r="G513" s="152"/>
      <c r="H513" s="151"/>
      <c r="I513" s="151"/>
      <c r="J513" s="151"/>
      <c r="K513" s="151"/>
      <c r="L513" s="151"/>
      <c r="M513" s="151"/>
    </row>
    <row r="514" spans="5:13" x14ac:dyDescent="0.25">
      <c r="E514" s="14"/>
      <c r="F514" s="144"/>
      <c r="G514" s="152"/>
      <c r="H514" s="151"/>
      <c r="I514" s="151"/>
      <c r="J514" s="151"/>
      <c r="K514" s="151"/>
      <c r="L514" s="151"/>
      <c r="M514" s="151"/>
    </row>
    <row r="515" spans="5:13" x14ac:dyDescent="0.25">
      <c r="E515"/>
      <c r="F515" s="146"/>
      <c r="G515" s="152"/>
      <c r="H515" s="151"/>
      <c r="I515" s="151"/>
      <c r="J515" s="151"/>
      <c r="K515" s="151"/>
      <c r="L515" s="151"/>
      <c r="M515" s="151"/>
    </row>
    <row r="516" spans="5:13" x14ac:dyDescent="0.25">
      <c r="E516"/>
      <c r="F516" s="146"/>
      <c r="G516" s="152"/>
      <c r="H516" s="151"/>
      <c r="I516" s="151"/>
      <c r="J516" s="151"/>
      <c r="K516" s="151"/>
      <c r="L516" s="151"/>
      <c r="M516" s="151"/>
    </row>
    <row r="517" spans="5:13" x14ac:dyDescent="0.25">
      <c r="E517"/>
      <c r="F517" s="146"/>
      <c r="G517" s="152"/>
      <c r="H517" s="151"/>
      <c r="I517" s="151"/>
      <c r="J517" s="151"/>
      <c r="K517" s="151"/>
      <c r="L517" s="151"/>
      <c r="M517" s="151"/>
    </row>
    <row r="518" spans="5:13" x14ac:dyDescent="0.25">
      <c r="E518"/>
      <c r="F518" s="146"/>
      <c r="G518" s="153"/>
      <c r="H518" s="101"/>
      <c r="I518" s="101"/>
      <c r="J518" s="101"/>
      <c r="K518" s="101"/>
      <c r="L518" s="101"/>
      <c r="M518" s="101"/>
    </row>
    <row r="519" spans="5:13" x14ac:dyDescent="0.25">
      <c r="E519"/>
      <c r="F519" s="62"/>
    </row>
    <row r="520" spans="5:13" x14ac:dyDescent="0.25">
      <c r="E520" s="145"/>
      <c r="F520" s="145"/>
      <c r="G520" s="145"/>
      <c r="H520" s="145"/>
      <c r="I520" s="145"/>
      <c r="J520" s="145"/>
    </row>
  </sheetData>
  <mergeCells count="10">
    <mergeCell ref="A2:M2"/>
    <mergeCell ref="A3:M3"/>
    <mergeCell ref="A4:M4"/>
    <mergeCell ref="A5:M5"/>
    <mergeCell ref="A7:A8"/>
    <mergeCell ref="B7:B8"/>
    <mergeCell ref="C7:C8"/>
    <mergeCell ref="D7:D8"/>
    <mergeCell ref="E7:E8"/>
    <mergeCell ref="F7:M7"/>
  </mergeCells>
  <conditionalFormatting sqref="B503:B509">
    <cfRule type="duplicateValues" dxfId="2" priority="3"/>
  </conditionalFormatting>
  <conditionalFormatting sqref="B510">
    <cfRule type="duplicateValues" dxfId="1" priority="1"/>
  </conditionalFormatting>
  <conditionalFormatting sqref="B503:D503">
    <cfRule type="duplicateValues" dxfId="0" priority="32"/>
  </conditionalFormatting>
  <pageMargins left="0.41" right="0.38" top="0.39" bottom="0.74803149606299213" header="0.31496062992125984" footer="0.31496062992125984"/>
  <pageSetup scale="49" fitToHeight="0" orientation="landscape" r:id="rId1"/>
  <rowBreaks count="4" manualBreakCount="4">
    <brk id="272" max="12" man="1"/>
    <brk id="325" max="12" man="1"/>
    <brk id="378" max="12" man="1"/>
    <brk id="432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C3F09-4289-4F47-906D-223093763090}">
  <sheetPr>
    <tabColor rgb="FFFFC000"/>
    <pageSetUpPr fitToPage="1"/>
  </sheetPr>
  <dimension ref="A2:P363"/>
  <sheetViews>
    <sheetView showGridLines="0" zoomScaleNormal="100" zoomScaleSheetLayoutView="70" workbookViewId="0">
      <selection activeCell="H14" sqref="H14"/>
    </sheetView>
  </sheetViews>
  <sheetFormatPr baseColWidth="10" defaultColWidth="11.42578125" defaultRowHeight="15" x14ac:dyDescent="0.25"/>
  <cols>
    <col min="1" max="1" width="4.42578125" style="25" bestFit="1" customWidth="1"/>
    <col min="2" max="2" width="42" bestFit="1" customWidth="1"/>
    <col min="3" max="3" width="36.7109375" bestFit="1" customWidth="1"/>
    <col min="4" max="4" width="47.42578125" bestFit="1" customWidth="1"/>
    <col min="5" max="5" width="22" style="3" customWidth="1"/>
    <col min="6" max="6" width="13.28515625" style="121" customWidth="1"/>
    <col min="7" max="7" width="13" style="68" customWidth="1"/>
    <col min="8" max="8" width="13.7109375" style="68" customWidth="1"/>
    <col min="9" max="9" width="17.42578125" style="1" bestFit="1" customWidth="1"/>
    <col min="10" max="11" width="11.5703125" style="1" bestFit="1" customWidth="1"/>
    <col min="12" max="12" width="13.140625" style="1" bestFit="1" customWidth="1"/>
    <col min="13" max="13" width="15.140625" style="1" bestFit="1" customWidth="1"/>
    <col min="14" max="14" width="13.85546875" style="1" bestFit="1" customWidth="1"/>
    <col min="15" max="15" width="14.140625" style="1" bestFit="1" customWidth="1"/>
    <col min="16" max="16" width="6.140625" style="4" bestFit="1" customWidth="1"/>
  </cols>
  <sheetData>
    <row r="2" spans="1:16" ht="18.75" x14ac:dyDescent="0.3">
      <c r="A2" s="154" t="s">
        <v>931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62"/>
      <c r="M2" s="154"/>
      <c r="N2" s="154"/>
      <c r="O2" s="154"/>
      <c r="P2" s="8"/>
    </row>
    <row r="3" spans="1:16" ht="18.75" x14ac:dyDescent="0.3">
      <c r="A3" s="154" t="s">
        <v>944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62"/>
      <c r="M3" s="154"/>
      <c r="N3" s="154"/>
      <c r="O3" s="154"/>
      <c r="P3" s="8"/>
    </row>
    <row r="4" spans="1:16" ht="18.75" x14ac:dyDescent="0.3">
      <c r="A4" s="155" t="s">
        <v>1367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31"/>
    </row>
    <row r="5" spans="1:16" ht="18.75" x14ac:dyDescent="0.3">
      <c r="A5" s="154" t="s">
        <v>14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62"/>
      <c r="M5" s="154"/>
      <c r="N5" s="154"/>
      <c r="O5" s="154"/>
      <c r="P5" s="8"/>
    </row>
    <row r="6" spans="1:16" ht="15.75" customHeight="1" thickBot="1" x14ac:dyDescent="0.3">
      <c r="A6" s="24"/>
      <c r="B6" s="8"/>
      <c r="E6" s="8"/>
      <c r="F6" s="67"/>
      <c r="G6" s="67"/>
      <c r="H6" s="67"/>
      <c r="I6" s="43"/>
      <c r="J6" s="43"/>
      <c r="K6" s="43"/>
      <c r="L6" s="43"/>
      <c r="M6" s="43"/>
      <c r="N6" s="43"/>
      <c r="O6" s="43"/>
      <c r="P6" s="8"/>
    </row>
    <row r="7" spans="1:16" ht="16.5" customHeight="1" thickBot="1" x14ac:dyDescent="0.3">
      <c r="A7" s="183" t="s">
        <v>369</v>
      </c>
      <c r="B7" s="158" t="s">
        <v>12</v>
      </c>
      <c r="C7" s="158" t="s">
        <v>11</v>
      </c>
      <c r="D7" s="158" t="s">
        <v>370</v>
      </c>
      <c r="E7" s="156" t="s">
        <v>349</v>
      </c>
      <c r="F7" s="181" t="s">
        <v>1110</v>
      </c>
      <c r="G7" s="181" t="s">
        <v>937</v>
      </c>
      <c r="H7" s="181" t="s">
        <v>938</v>
      </c>
      <c r="I7" s="178" t="s">
        <v>9</v>
      </c>
      <c r="J7" s="179"/>
      <c r="K7" s="179"/>
      <c r="L7" s="179"/>
      <c r="M7" s="179"/>
      <c r="N7" s="179"/>
      <c r="O7" s="179"/>
      <c r="P7" s="180"/>
    </row>
    <row r="8" spans="1:16" s="3" customFormat="1" ht="32.25" thickBot="1" x14ac:dyDescent="0.3">
      <c r="A8" s="184"/>
      <c r="B8" s="159"/>
      <c r="C8" s="159"/>
      <c r="D8" s="159"/>
      <c r="E8" s="157"/>
      <c r="F8" s="182"/>
      <c r="G8" s="182"/>
      <c r="H8" s="182"/>
      <c r="I8" s="98" t="s">
        <v>940</v>
      </c>
      <c r="J8" s="84" t="s">
        <v>1</v>
      </c>
      <c r="K8" s="84" t="s">
        <v>194</v>
      </c>
      <c r="L8" s="84" t="s">
        <v>195</v>
      </c>
      <c r="M8" s="84" t="s">
        <v>197</v>
      </c>
      <c r="N8" s="85" t="s">
        <v>709</v>
      </c>
      <c r="O8" s="84" t="s">
        <v>10</v>
      </c>
      <c r="P8" s="77" t="s">
        <v>206</v>
      </c>
    </row>
    <row r="9" spans="1:16" ht="19.5" customHeight="1" x14ac:dyDescent="0.25">
      <c r="A9" s="102">
        <v>1</v>
      </c>
      <c r="B9" s="17" t="s">
        <v>1386</v>
      </c>
      <c r="C9" s="17" t="s">
        <v>1227</v>
      </c>
      <c r="D9" s="17" t="s">
        <v>796</v>
      </c>
      <c r="E9" s="13" t="s">
        <v>907</v>
      </c>
      <c r="F9" s="103">
        <v>44144</v>
      </c>
      <c r="G9" s="103">
        <v>46121</v>
      </c>
      <c r="H9" s="103">
        <v>46304</v>
      </c>
      <c r="I9" s="89">
        <v>200000</v>
      </c>
      <c r="J9" s="89">
        <v>5740</v>
      </c>
      <c r="K9" s="89">
        <v>6080</v>
      </c>
      <c r="L9" s="89">
        <v>35627.870000000003</v>
      </c>
      <c r="M9" s="89">
        <v>25</v>
      </c>
      <c r="N9" s="89">
        <f>+J9+K9+L9+M9</f>
        <v>47472.87</v>
      </c>
      <c r="O9" s="89">
        <f>+I9-N9</f>
        <v>152527.13</v>
      </c>
      <c r="P9" s="100" t="s">
        <v>199</v>
      </c>
    </row>
    <row r="10" spans="1:16" ht="19.5" customHeight="1" x14ac:dyDescent="0.25">
      <c r="A10" s="102">
        <v>2</v>
      </c>
      <c r="B10" s="2" t="s">
        <v>159</v>
      </c>
      <c r="C10" s="17" t="s">
        <v>1228</v>
      </c>
      <c r="D10" s="17" t="s">
        <v>731</v>
      </c>
      <c r="E10" s="13" t="s">
        <v>907</v>
      </c>
      <c r="F10" s="103">
        <v>44076</v>
      </c>
      <c r="G10" s="103">
        <v>46114</v>
      </c>
      <c r="H10" s="103">
        <v>46297</v>
      </c>
      <c r="I10" s="89">
        <v>200000</v>
      </c>
      <c r="J10" s="89">
        <v>5740</v>
      </c>
      <c r="K10" s="89">
        <v>6080</v>
      </c>
      <c r="L10" s="89">
        <v>35627.870000000003</v>
      </c>
      <c r="M10" s="89">
        <v>10025</v>
      </c>
      <c r="N10" s="89">
        <f t="shared" ref="N10:N73" si="0">+J10+K10+L10+M10</f>
        <v>57472.87</v>
      </c>
      <c r="O10" s="89">
        <f t="shared" ref="O10:O73" si="1">+I10-N10</f>
        <v>142527.13</v>
      </c>
      <c r="P10" s="100" t="s">
        <v>198</v>
      </c>
    </row>
    <row r="11" spans="1:16" ht="19.5" customHeight="1" x14ac:dyDescent="0.25">
      <c r="A11" s="102">
        <v>3</v>
      </c>
      <c r="B11" s="2" t="s">
        <v>651</v>
      </c>
      <c r="C11" s="17" t="s">
        <v>1229</v>
      </c>
      <c r="D11" s="17" t="s">
        <v>798</v>
      </c>
      <c r="E11" s="13" t="s">
        <v>907</v>
      </c>
      <c r="F11" s="103">
        <v>45139</v>
      </c>
      <c r="G11" s="103">
        <v>46054</v>
      </c>
      <c r="H11" s="103">
        <v>46234</v>
      </c>
      <c r="I11" s="89">
        <v>185000</v>
      </c>
      <c r="J11" s="89">
        <v>5309.5</v>
      </c>
      <c r="K11" s="89">
        <v>5624</v>
      </c>
      <c r="L11" s="89">
        <v>32099.49</v>
      </c>
      <c r="M11" s="89">
        <v>50576.61</v>
      </c>
      <c r="N11" s="89">
        <f t="shared" si="0"/>
        <v>93609.600000000006</v>
      </c>
      <c r="O11" s="89">
        <f t="shared" si="1"/>
        <v>91390.399999999994</v>
      </c>
      <c r="P11" s="100" t="s">
        <v>198</v>
      </c>
    </row>
    <row r="12" spans="1:16" ht="19.5" customHeight="1" x14ac:dyDescent="0.25">
      <c r="A12" s="102">
        <v>4</v>
      </c>
      <c r="B12" s="2" t="s">
        <v>178</v>
      </c>
      <c r="C12" s="17" t="s">
        <v>1230</v>
      </c>
      <c r="D12" s="17" t="s">
        <v>753</v>
      </c>
      <c r="E12" s="13" t="s">
        <v>907</v>
      </c>
      <c r="F12" s="103">
        <v>44242</v>
      </c>
      <c r="G12" s="103">
        <v>46068</v>
      </c>
      <c r="H12" s="103">
        <v>46249</v>
      </c>
      <c r="I12" s="89">
        <v>185000</v>
      </c>
      <c r="J12" s="89">
        <v>5309.5</v>
      </c>
      <c r="K12" s="89">
        <v>5624</v>
      </c>
      <c r="L12" s="89">
        <v>31139.599999999999</v>
      </c>
      <c r="M12" s="89">
        <v>37092.53</v>
      </c>
      <c r="N12" s="89">
        <f t="shared" si="0"/>
        <v>79165.63</v>
      </c>
      <c r="O12" s="89">
        <f t="shared" si="1"/>
        <v>105834.37</v>
      </c>
      <c r="P12" s="100" t="s">
        <v>199</v>
      </c>
    </row>
    <row r="13" spans="1:16" ht="19.5" customHeight="1" x14ac:dyDescent="0.25">
      <c r="A13" s="102">
        <v>5</v>
      </c>
      <c r="B13" s="2" t="s">
        <v>148</v>
      </c>
      <c r="C13" s="17" t="s">
        <v>1231</v>
      </c>
      <c r="D13" s="17" t="s">
        <v>799</v>
      </c>
      <c r="E13" s="13" t="s">
        <v>907</v>
      </c>
      <c r="F13" s="103">
        <v>44109</v>
      </c>
      <c r="G13" s="103">
        <v>46118</v>
      </c>
      <c r="H13" s="103">
        <v>46301</v>
      </c>
      <c r="I13" s="89">
        <v>185000</v>
      </c>
      <c r="J13" s="89">
        <v>5309.5</v>
      </c>
      <c r="K13" s="89">
        <v>5624</v>
      </c>
      <c r="L13" s="89">
        <v>31619.55</v>
      </c>
      <c r="M13" s="89">
        <v>7494.78</v>
      </c>
      <c r="N13" s="89">
        <f t="shared" si="0"/>
        <v>50047.83</v>
      </c>
      <c r="O13" s="89">
        <f t="shared" si="1"/>
        <v>134952.16999999998</v>
      </c>
      <c r="P13" s="100" t="s">
        <v>199</v>
      </c>
    </row>
    <row r="14" spans="1:16" ht="19.5" customHeight="1" x14ac:dyDescent="0.25">
      <c r="A14" s="102">
        <v>6</v>
      </c>
      <c r="B14" s="2" t="s">
        <v>660</v>
      </c>
      <c r="C14" s="17" t="s">
        <v>1232</v>
      </c>
      <c r="D14" s="17" t="s">
        <v>732</v>
      </c>
      <c r="E14" s="13" t="s">
        <v>907</v>
      </c>
      <c r="F14" s="103">
        <v>45323</v>
      </c>
      <c r="G14" s="103">
        <v>46054</v>
      </c>
      <c r="H14" s="103">
        <v>46234</v>
      </c>
      <c r="I14" s="89">
        <v>200000</v>
      </c>
      <c r="J14" s="89">
        <v>5740</v>
      </c>
      <c r="K14" s="89">
        <v>6080</v>
      </c>
      <c r="L14" s="89">
        <v>35627.870000000003</v>
      </c>
      <c r="M14" s="89">
        <v>25</v>
      </c>
      <c r="N14" s="89">
        <f t="shared" si="0"/>
        <v>47472.87</v>
      </c>
      <c r="O14" s="89">
        <f t="shared" si="1"/>
        <v>152527.13</v>
      </c>
      <c r="P14" s="100" t="s">
        <v>199</v>
      </c>
    </row>
    <row r="15" spans="1:16" ht="19.5" customHeight="1" x14ac:dyDescent="0.25">
      <c r="A15" s="102">
        <v>7</v>
      </c>
      <c r="B15" s="2" t="s">
        <v>780</v>
      </c>
      <c r="C15" s="17" t="s">
        <v>1233</v>
      </c>
      <c r="D15" s="17" t="s">
        <v>5</v>
      </c>
      <c r="E15" s="13" t="s">
        <v>907</v>
      </c>
      <c r="F15" s="103">
        <v>44440</v>
      </c>
      <c r="G15" s="103">
        <v>46081</v>
      </c>
      <c r="H15" s="103">
        <v>46266</v>
      </c>
      <c r="I15" s="89">
        <v>200000</v>
      </c>
      <c r="J15" s="89">
        <v>5740</v>
      </c>
      <c r="K15" s="89">
        <v>6080</v>
      </c>
      <c r="L15" s="89">
        <v>35627.870000000003</v>
      </c>
      <c r="M15" s="89">
        <v>49034.21</v>
      </c>
      <c r="N15" s="89">
        <f t="shared" si="0"/>
        <v>96482.08</v>
      </c>
      <c r="O15" s="89">
        <f t="shared" si="1"/>
        <v>103517.92</v>
      </c>
      <c r="P15" s="100" t="s">
        <v>199</v>
      </c>
    </row>
    <row r="16" spans="1:16" ht="19.5" customHeight="1" x14ac:dyDescent="0.25">
      <c r="A16" s="102">
        <v>8</v>
      </c>
      <c r="B16" s="2" t="s">
        <v>781</v>
      </c>
      <c r="C16" s="17" t="s">
        <v>1234</v>
      </c>
      <c r="D16" s="17" t="s">
        <v>0</v>
      </c>
      <c r="E16" s="13" t="s">
        <v>907</v>
      </c>
      <c r="F16" s="103">
        <v>45536</v>
      </c>
      <c r="G16" s="103">
        <v>46081</v>
      </c>
      <c r="H16" s="103">
        <v>46266</v>
      </c>
      <c r="I16" s="89">
        <v>200000</v>
      </c>
      <c r="J16" s="89">
        <v>5740</v>
      </c>
      <c r="K16" s="89">
        <v>6080</v>
      </c>
      <c r="L16" s="89">
        <v>35627.870000000003</v>
      </c>
      <c r="M16" s="89">
        <v>6125</v>
      </c>
      <c r="N16" s="89">
        <f t="shared" si="0"/>
        <v>53572.87</v>
      </c>
      <c r="O16" s="89">
        <f t="shared" si="1"/>
        <v>146427.13</v>
      </c>
      <c r="P16" s="100" t="s">
        <v>199</v>
      </c>
    </row>
    <row r="17" spans="1:16" ht="19.5" customHeight="1" x14ac:dyDescent="0.25">
      <c r="A17" s="102">
        <v>9</v>
      </c>
      <c r="B17" s="2" t="s">
        <v>152</v>
      </c>
      <c r="C17" s="17" t="s">
        <v>1235</v>
      </c>
      <c r="D17" s="17" t="s">
        <v>427</v>
      </c>
      <c r="E17" s="13" t="s">
        <v>907</v>
      </c>
      <c r="F17" s="103">
        <v>44109</v>
      </c>
      <c r="G17" s="103">
        <v>46118</v>
      </c>
      <c r="H17" s="103">
        <v>46301</v>
      </c>
      <c r="I17" s="89">
        <v>200000</v>
      </c>
      <c r="J17" s="89">
        <v>5740</v>
      </c>
      <c r="K17" s="89">
        <v>6080</v>
      </c>
      <c r="L17" s="89">
        <v>35147.919999999998</v>
      </c>
      <c r="M17" s="89">
        <v>1944.78</v>
      </c>
      <c r="N17" s="89">
        <f t="shared" si="0"/>
        <v>48912.7</v>
      </c>
      <c r="O17" s="89">
        <f t="shared" si="1"/>
        <v>151087.29999999999</v>
      </c>
      <c r="P17" s="100" t="s">
        <v>198</v>
      </c>
    </row>
    <row r="18" spans="1:16" ht="19.5" customHeight="1" x14ac:dyDescent="0.25">
      <c r="A18" s="102">
        <v>10</v>
      </c>
      <c r="B18" s="2" t="s">
        <v>154</v>
      </c>
      <c r="C18" s="17" t="s">
        <v>1236</v>
      </c>
      <c r="D18" s="17" t="s">
        <v>800</v>
      </c>
      <c r="E18" s="13" t="s">
        <v>907</v>
      </c>
      <c r="F18" s="103">
        <v>44097</v>
      </c>
      <c r="G18" s="103">
        <v>46104</v>
      </c>
      <c r="H18" s="103">
        <v>46288</v>
      </c>
      <c r="I18" s="89">
        <v>200000</v>
      </c>
      <c r="J18" s="89">
        <v>5740</v>
      </c>
      <c r="K18" s="89">
        <v>6080</v>
      </c>
      <c r="L18" s="89">
        <v>35147.919999999998</v>
      </c>
      <c r="M18" s="89">
        <v>1944.78</v>
      </c>
      <c r="N18" s="89">
        <f t="shared" si="0"/>
        <v>48912.7</v>
      </c>
      <c r="O18" s="89">
        <f t="shared" si="1"/>
        <v>151087.29999999999</v>
      </c>
      <c r="P18" s="100" t="s">
        <v>198</v>
      </c>
    </row>
    <row r="19" spans="1:16" ht="19.5" customHeight="1" x14ac:dyDescent="0.25">
      <c r="A19" s="102">
        <v>11</v>
      </c>
      <c r="B19" s="2" t="s">
        <v>164</v>
      </c>
      <c r="C19" s="17" t="s">
        <v>1237</v>
      </c>
      <c r="D19" s="17" t="s">
        <v>846</v>
      </c>
      <c r="E19" s="13" t="s">
        <v>907</v>
      </c>
      <c r="F19" s="103">
        <v>44243</v>
      </c>
      <c r="G19" s="103">
        <v>46069</v>
      </c>
      <c r="H19" s="103">
        <v>46250</v>
      </c>
      <c r="I19" s="89">
        <v>200000</v>
      </c>
      <c r="J19" s="89">
        <v>5740</v>
      </c>
      <c r="K19" s="89">
        <v>6080</v>
      </c>
      <c r="L19" s="89">
        <v>35147.919999999998</v>
      </c>
      <c r="M19" s="89">
        <v>27284.12</v>
      </c>
      <c r="N19" s="89">
        <f t="shared" si="0"/>
        <v>74252.039999999994</v>
      </c>
      <c r="O19" s="89">
        <f t="shared" si="1"/>
        <v>125747.96</v>
      </c>
      <c r="P19" s="100" t="s">
        <v>198</v>
      </c>
    </row>
    <row r="20" spans="1:16" ht="19.5" customHeight="1" x14ac:dyDescent="0.25">
      <c r="A20" s="102">
        <v>12</v>
      </c>
      <c r="B20" s="2" t="s">
        <v>920</v>
      </c>
      <c r="C20" s="17" t="s">
        <v>1238</v>
      </c>
      <c r="D20" s="17" t="s">
        <v>762</v>
      </c>
      <c r="E20" s="13" t="s">
        <v>907</v>
      </c>
      <c r="F20" s="103">
        <v>45672</v>
      </c>
      <c r="G20" s="103">
        <v>46190</v>
      </c>
      <c r="H20" s="103">
        <v>46373</v>
      </c>
      <c r="I20" s="89">
        <v>185000</v>
      </c>
      <c r="J20" s="89">
        <v>5309.5</v>
      </c>
      <c r="K20" s="89">
        <v>5624</v>
      </c>
      <c r="L20" s="89">
        <v>32099.49</v>
      </c>
      <c r="M20" s="89">
        <v>25</v>
      </c>
      <c r="N20" s="89">
        <f t="shared" si="0"/>
        <v>43057.990000000005</v>
      </c>
      <c r="O20" s="89">
        <f t="shared" si="1"/>
        <v>141942.01</v>
      </c>
      <c r="P20" s="100" t="s">
        <v>198</v>
      </c>
    </row>
    <row r="21" spans="1:16" ht="19.5" customHeight="1" x14ac:dyDescent="0.25">
      <c r="A21" s="102">
        <v>13</v>
      </c>
      <c r="B21" s="2" t="s">
        <v>1078</v>
      </c>
      <c r="C21" s="17" t="s">
        <v>1239</v>
      </c>
      <c r="D21" s="17" t="s">
        <v>1046</v>
      </c>
      <c r="E21" s="13" t="s">
        <v>907</v>
      </c>
      <c r="F21" s="103">
        <v>45839</v>
      </c>
      <c r="G21" s="103">
        <v>46204</v>
      </c>
      <c r="H21" s="103">
        <v>46387</v>
      </c>
      <c r="I21" s="89">
        <v>185000</v>
      </c>
      <c r="J21" s="89">
        <v>5309.5</v>
      </c>
      <c r="K21" s="89">
        <v>5624</v>
      </c>
      <c r="L21" s="89">
        <v>32099.49</v>
      </c>
      <c r="M21" s="89">
        <v>13438.93</v>
      </c>
      <c r="N21" s="89">
        <f t="shared" si="0"/>
        <v>56471.920000000006</v>
      </c>
      <c r="O21" s="89">
        <f t="shared" si="1"/>
        <v>128528.07999999999</v>
      </c>
      <c r="P21" s="100" t="s">
        <v>198</v>
      </c>
    </row>
    <row r="22" spans="1:16" ht="19.5" customHeight="1" x14ac:dyDescent="0.25">
      <c r="A22" s="102">
        <v>14</v>
      </c>
      <c r="B22" s="2" t="s">
        <v>438</v>
      </c>
      <c r="C22" s="17" t="s">
        <v>1240</v>
      </c>
      <c r="D22" s="17" t="s">
        <v>730</v>
      </c>
      <c r="E22" s="13" t="s">
        <v>907</v>
      </c>
      <c r="F22" s="103">
        <v>44621</v>
      </c>
      <c r="G22" s="103">
        <v>46081</v>
      </c>
      <c r="H22" s="103">
        <v>46266</v>
      </c>
      <c r="I22" s="89">
        <v>185000</v>
      </c>
      <c r="J22" s="89">
        <v>5309.5</v>
      </c>
      <c r="K22" s="89">
        <v>5624</v>
      </c>
      <c r="L22" s="89">
        <v>32099.49</v>
      </c>
      <c r="M22" s="89">
        <v>9375</v>
      </c>
      <c r="N22" s="89">
        <f t="shared" si="0"/>
        <v>52407.990000000005</v>
      </c>
      <c r="O22" s="89">
        <f t="shared" si="1"/>
        <v>132592.01</v>
      </c>
      <c r="P22" s="100" t="s">
        <v>198</v>
      </c>
    </row>
    <row r="23" spans="1:16" ht="19.5" customHeight="1" x14ac:dyDescent="0.25">
      <c r="A23" s="102">
        <v>15</v>
      </c>
      <c r="B23" s="2" t="s">
        <v>873</v>
      </c>
      <c r="C23" s="17" t="s">
        <v>1241</v>
      </c>
      <c r="D23" s="17" t="s">
        <v>109</v>
      </c>
      <c r="E23" s="13" t="s">
        <v>907</v>
      </c>
      <c r="F23" s="103">
        <v>45566</v>
      </c>
      <c r="G23" s="103">
        <v>46112</v>
      </c>
      <c r="H23" s="103">
        <v>46295</v>
      </c>
      <c r="I23" s="89">
        <v>185000</v>
      </c>
      <c r="J23" s="89">
        <v>5309.5</v>
      </c>
      <c r="K23" s="89">
        <v>5624</v>
      </c>
      <c r="L23" s="89">
        <v>32099.49</v>
      </c>
      <c r="M23" s="89">
        <v>25</v>
      </c>
      <c r="N23" s="89">
        <f t="shared" si="0"/>
        <v>43057.990000000005</v>
      </c>
      <c r="O23" s="89">
        <f t="shared" si="1"/>
        <v>141942.01</v>
      </c>
      <c r="P23" s="100" t="s">
        <v>199</v>
      </c>
    </row>
    <row r="24" spans="1:16" ht="19.5" customHeight="1" x14ac:dyDescent="0.25">
      <c r="A24" s="102">
        <v>16</v>
      </c>
      <c r="B24" s="2" t="s">
        <v>924</v>
      </c>
      <c r="C24" s="17" t="s">
        <v>1242</v>
      </c>
      <c r="D24" s="17" t="s">
        <v>957</v>
      </c>
      <c r="E24" s="13" t="s">
        <v>907</v>
      </c>
      <c r="F24" s="103">
        <v>45658</v>
      </c>
      <c r="G24" s="103">
        <v>46204</v>
      </c>
      <c r="H24" s="103">
        <v>46387</v>
      </c>
      <c r="I24" s="89">
        <v>200000</v>
      </c>
      <c r="J24" s="89">
        <v>5740</v>
      </c>
      <c r="K24" s="89">
        <v>6080</v>
      </c>
      <c r="L24" s="89">
        <v>35627.870000000003</v>
      </c>
      <c r="M24" s="89">
        <v>25</v>
      </c>
      <c r="N24" s="89">
        <f t="shared" si="0"/>
        <v>47472.87</v>
      </c>
      <c r="O24" s="89">
        <f t="shared" si="1"/>
        <v>152527.13</v>
      </c>
      <c r="P24" s="100" t="s">
        <v>198</v>
      </c>
    </row>
    <row r="25" spans="1:16" ht="19.5" customHeight="1" x14ac:dyDescent="0.25">
      <c r="A25" s="102">
        <v>17</v>
      </c>
      <c r="B25" s="2" t="s">
        <v>783</v>
      </c>
      <c r="C25" s="17" t="s">
        <v>1243</v>
      </c>
      <c r="D25" s="17" t="s">
        <v>733</v>
      </c>
      <c r="E25" s="13" t="s">
        <v>907</v>
      </c>
      <c r="F25" s="103">
        <v>45536</v>
      </c>
      <c r="G25" s="103">
        <v>46081</v>
      </c>
      <c r="H25" s="103">
        <v>46266</v>
      </c>
      <c r="I25" s="89">
        <v>185000</v>
      </c>
      <c r="J25" s="89">
        <v>5309.5</v>
      </c>
      <c r="K25" s="89">
        <v>5624</v>
      </c>
      <c r="L25" s="89">
        <v>32099.49</v>
      </c>
      <c r="M25" s="89">
        <v>25</v>
      </c>
      <c r="N25" s="89">
        <f t="shared" si="0"/>
        <v>43057.990000000005</v>
      </c>
      <c r="O25" s="89">
        <f t="shared" si="1"/>
        <v>141942.01</v>
      </c>
      <c r="P25" s="100" t="s">
        <v>199</v>
      </c>
    </row>
    <row r="26" spans="1:16" ht="19.5" customHeight="1" x14ac:dyDescent="0.25">
      <c r="A26" s="102">
        <v>18</v>
      </c>
      <c r="B26" s="2" t="s">
        <v>659</v>
      </c>
      <c r="C26" s="17" t="s">
        <v>1244</v>
      </c>
      <c r="D26" s="17" t="s">
        <v>111</v>
      </c>
      <c r="E26" s="13" t="s">
        <v>907</v>
      </c>
      <c r="F26" s="103">
        <v>45139</v>
      </c>
      <c r="G26" s="103">
        <v>46054</v>
      </c>
      <c r="H26" s="103">
        <v>46234</v>
      </c>
      <c r="I26" s="89">
        <v>185000</v>
      </c>
      <c r="J26" s="89">
        <v>5309.5</v>
      </c>
      <c r="K26" s="89">
        <v>5624</v>
      </c>
      <c r="L26" s="89">
        <v>32099.49</v>
      </c>
      <c r="M26" s="89">
        <v>25</v>
      </c>
      <c r="N26" s="89">
        <f t="shared" si="0"/>
        <v>43057.990000000005</v>
      </c>
      <c r="O26" s="89">
        <f t="shared" si="1"/>
        <v>141942.01</v>
      </c>
      <c r="P26" s="100" t="s">
        <v>198</v>
      </c>
    </row>
    <row r="27" spans="1:16" ht="19.5" customHeight="1" x14ac:dyDescent="0.25">
      <c r="A27" s="102">
        <v>19</v>
      </c>
      <c r="B27" s="17" t="s">
        <v>1095</v>
      </c>
      <c r="C27" s="17" t="s">
        <v>1245</v>
      </c>
      <c r="D27" s="17" t="s">
        <v>1096</v>
      </c>
      <c r="E27" s="13" t="s">
        <v>907</v>
      </c>
      <c r="F27" s="103">
        <v>45870</v>
      </c>
      <c r="G27" s="103">
        <v>46054</v>
      </c>
      <c r="H27" s="103">
        <v>46234</v>
      </c>
      <c r="I27" s="89">
        <v>200000</v>
      </c>
      <c r="J27" s="89">
        <v>5740</v>
      </c>
      <c r="K27" s="89">
        <v>6080</v>
      </c>
      <c r="L27" s="89">
        <v>35627.870000000003</v>
      </c>
      <c r="M27" s="89">
        <v>25</v>
      </c>
      <c r="N27" s="89">
        <f t="shared" si="0"/>
        <v>47472.87</v>
      </c>
      <c r="O27" s="89">
        <f t="shared" si="1"/>
        <v>152527.13</v>
      </c>
      <c r="P27" s="100" t="s">
        <v>198</v>
      </c>
    </row>
    <row r="28" spans="1:16" ht="19.5" customHeight="1" x14ac:dyDescent="0.25">
      <c r="A28" s="102">
        <v>20</v>
      </c>
      <c r="B28" s="17" t="s">
        <v>1106</v>
      </c>
      <c r="C28" s="17" t="s">
        <v>1246</v>
      </c>
      <c r="D28" s="17" t="s">
        <v>749</v>
      </c>
      <c r="E28" s="13" t="s">
        <v>907</v>
      </c>
      <c r="F28" s="103">
        <v>45915</v>
      </c>
      <c r="G28" s="103">
        <v>46081</v>
      </c>
      <c r="H28" s="103">
        <v>46266</v>
      </c>
      <c r="I28" s="89">
        <v>200000</v>
      </c>
      <c r="J28" s="89">
        <v>5740</v>
      </c>
      <c r="K28" s="89">
        <v>6080</v>
      </c>
      <c r="L28" s="89">
        <v>35147.919999999998</v>
      </c>
      <c r="M28" s="89">
        <v>1944.78</v>
      </c>
      <c r="N28" s="89">
        <f t="shared" si="0"/>
        <v>48912.7</v>
      </c>
      <c r="O28" s="89">
        <f t="shared" si="1"/>
        <v>151087.29999999999</v>
      </c>
      <c r="P28" s="100" t="s">
        <v>198</v>
      </c>
    </row>
    <row r="29" spans="1:16" ht="19.5" customHeight="1" x14ac:dyDescent="0.25">
      <c r="A29" s="102">
        <v>21</v>
      </c>
      <c r="B29" s="17" t="s">
        <v>1154</v>
      </c>
      <c r="C29" s="17" t="s">
        <v>1247</v>
      </c>
      <c r="D29" s="17" t="s">
        <v>724</v>
      </c>
      <c r="E29" s="13" t="s">
        <v>907</v>
      </c>
      <c r="F29" s="103">
        <v>46054</v>
      </c>
      <c r="G29" s="103">
        <v>46054</v>
      </c>
      <c r="H29" s="103">
        <v>46234</v>
      </c>
      <c r="I29" s="89">
        <v>200000</v>
      </c>
      <c r="J29" s="89">
        <v>5740</v>
      </c>
      <c r="K29" s="89">
        <v>6080</v>
      </c>
      <c r="L29" s="89">
        <v>35627.870000000003</v>
      </c>
      <c r="M29" s="89">
        <v>25</v>
      </c>
      <c r="N29" s="89">
        <f t="shared" si="0"/>
        <v>47472.87</v>
      </c>
      <c r="O29" s="89">
        <f t="shared" si="1"/>
        <v>152527.13</v>
      </c>
      <c r="P29" s="100" t="s">
        <v>198</v>
      </c>
    </row>
    <row r="30" spans="1:16" ht="19.5" customHeight="1" x14ac:dyDescent="0.25">
      <c r="A30" s="102">
        <v>22</v>
      </c>
      <c r="B30" s="17" t="s">
        <v>1155</v>
      </c>
      <c r="C30" s="17" t="s">
        <v>1248</v>
      </c>
      <c r="D30" s="17" t="s">
        <v>729</v>
      </c>
      <c r="E30" s="13" t="s">
        <v>907</v>
      </c>
      <c r="F30" s="103">
        <v>46054</v>
      </c>
      <c r="G30" s="103">
        <v>46054</v>
      </c>
      <c r="H30" s="103">
        <v>46234</v>
      </c>
      <c r="I30" s="89">
        <v>200000</v>
      </c>
      <c r="J30" s="89">
        <v>5740</v>
      </c>
      <c r="K30" s="89">
        <v>6080</v>
      </c>
      <c r="L30" s="89">
        <v>35627.870000000003</v>
      </c>
      <c r="M30" s="89">
        <v>25</v>
      </c>
      <c r="N30" s="89">
        <f t="shared" si="0"/>
        <v>47472.87</v>
      </c>
      <c r="O30" s="89">
        <f t="shared" si="1"/>
        <v>152527.13</v>
      </c>
      <c r="P30" s="100" t="s">
        <v>199</v>
      </c>
    </row>
    <row r="31" spans="1:16" ht="19.5" customHeight="1" x14ac:dyDescent="0.25">
      <c r="A31" s="102">
        <v>23</v>
      </c>
      <c r="B31" s="17" t="s">
        <v>450</v>
      </c>
      <c r="C31" s="17" t="s">
        <v>146</v>
      </c>
      <c r="D31" s="17" t="s">
        <v>1362</v>
      </c>
      <c r="E31" s="13" t="s">
        <v>907</v>
      </c>
      <c r="F31" s="103">
        <v>44658</v>
      </c>
      <c r="G31" s="103">
        <v>46120</v>
      </c>
      <c r="H31" s="103">
        <v>46303</v>
      </c>
      <c r="I31" s="89">
        <v>200000</v>
      </c>
      <c r="J31" s="89">
        <v>5740</v>
      </c>
      <c r="K31" s="89">
        <v>6080</v>
      </c>
      <c r="L31" s="89">
        <v>35627.870000000003</v>
      </c>
      <c r="M31" s="89">
        <v>25</v>
      </c>
      <c r="N31" s="89">
        <f t="shared" si="0"/>
        <v>47472.87</v>
      </c>
      <c r="O31" s="89">
        <f t="shared" si="1"/>
        <v>152527.13</v>
      </c>
      <c r="P31" s="100" t="s">
        <v>198</v>
      </c>
    </row>
    <row r="32" spans="1:16" ht="19.5" customHeight="1" x14ac:dyDescent="0.25">
      <c r="A32" s="102">
        <v>24</v>
      </c>
      <c r="B32" s="2" t="s">
        <v>176</v>
      </c>
      <c r="C32" s="17" t="s">
        <v>146</v>
      </c>
      <c r="D32" s="17" t="s">
        <v>657</v>
      </c>
      <c r="E32" s="13" t="s">
        <v>907</v>
      </c>
      <c r="F32" s="103">
        <v>44207</v>
      </c>
      <c r="G32" s="103">
        <v>46186</v>
      </c>
      <c r="H32" s="103">
        <v>46369</v>
      </c>
      <c r="I32" s="89">
        <v>175000</v>
      </c>
      <c r="J32" s="89">
        <v>5022.5</v>
      </c>
      <c r="K32" s="89">
        <v>5320</v>
      </c>
      <c r="L32" s="89">
        <v>29747.24</v>
      </c>
      <c r="M32" s="89">
        <v>25</v>
      </c>
      <c r="N32" s="89">
        <f t="shared" si="0"/>
        <v>40114.740000000005</v>
      </c>
      <c r="O32" s="89">
        <f t="shared" si="1"/>
        <v>134885.26</v>
      </c>
      <c r="P32" s="100" t="s">
        <v>198</v>
      </c>
    </row>
    <row r="33" spans="1:16" ht="19.5" customHeight="1" x14ac:dyDescent="0.25">
      <c r="A33" s="102">
        <v>25</v>
      </c>
      <c r="B33" s="2" t="s">
        <v>144</v>
      </c>
      <c r="C33" s="17" t="s">
        <v>1249</v>
      </c>
      <c r="D33" s="17" t="s">
        <v>801</v>
      </c>
      <c r="E33" s="13" t="s">
        <v>907</v>
      </c>
      <c r="F33" s="103">
        <v>44131</v>
      </c>
      <c r="G33" s="103">
        <v>46139</v>
      </c>
      <c r="H33" s="103">
        <v>46322</v>
      </c>
      <c r="I33" s="89">
        <v>135000</v>
      </c>
      <c r="J33" s="89">
        <v>3874.5</v>
      </c>
      <c r="K33" s="89">
        <v>4104</v>
      </c>
      <c r="L33" s="89">
        <v>20338.240000000002</v>
      </c>
      <c r="M33" s="89">
        <v>25</v>
      </c>
      <c r="N33" s="89">
        <f t="shared" si="0"/>
        <v>28341.74</v>
      </c>
      <c r="O33" s="89">
        <f t="shared" si="1"/>
        <v>106658.26</v>
      </c>
      <c r="P33" s="100" t="s">
        <v>198</v>
      </c>
    </row>
    <row r="34" spans="1:16" ht="19.5" customHeight="1" x14ac:dyDescent="0.25">
      <c r="A34" s="102">
        <v>26</v>
      </c>
      <c r="B34" s="2" t="s">
        <v>239</v>
      </c>
      <c r="C34" s="17" t="s">
        <v>1250</v>
      </c>
      <c r="D34" s="17" t="s">
        <v>802</v>
      </c>
      <c r="E34" s="13" t="s">
        <v>907</v>
      </c>
      <c r="F34" s="103">
        <v>44348</v>
      </c>
      <c r="G34" s="103">
        <v>46174</v>
      </c>
      <c r="H34" s="103">
        <v>46356</v>
      </c>
      <c r="I34" s="89">
        <v>135000</v>
      </c>
      <c r="J34" s="89">
        <v>3874.5</v>
      </c>
      <c r="K34" s="89">
        <v>4104</v>
      </c>
      <c r="L34" s="89">
        <v>20338.240000000002</v>
      </c>
      <c r="M34" s="89">
        <v>25</v>
      </c>
      <c r="N34" s="89">
        <f t="shared" si="0"/>
        <v>28341.74</v>
      </c>
      <c r="O34" s="89">
        <f t="shared" si="1"/>
        <v>106658.26</v>
      </c>
      <c r="P34" s="100" t="s">
        <v>198</v>
      </c>
    </row>
    <row r="35" spans="1:16" ht="19.5" customHeight="1" x14ac:dyDescent="0.25">
      <c r="A35" s="102">
        <v>27</v>
      </c>
      <c r="B35" s="2" t="s">
        <v>1387</v>
      </c>
      <c r="C35" s="17" t="s">
        <v>1251</v>
      </c>
      <c r="D35" s="17" t="s">
        <v>1362</v>
      </c>
      <c r="E35" s="13" t="s">
        <v>907</v>
      </c>
      <c r="F35" s="103">
        <v>44348</v>
      </c>
      <c r="G35" s="103">
        <v>46174</v>
      </c>
      <c r="H35" s="103">
        <v>46356</v>
      </c>
      <c r="I35" s="89">
        <v>150000</v>
      </c>
      <c r="J35" s="89">
        <v>4305</v>
      </c>
      <c r="K35" s="89">
        <v>4560</v>
      </c>
      <c r="L35" s="89">
        <v>23866.62</v>
      </c>
      <c r="M35" s="89">
        <v>25</v>
      </c>
      <c r="N35" s="89">
        <f t="shared" si="0"/>
        <v>32756.62</v>
      </c>
      <c r="O35" s="89">
        <f t="shared" si="1"/>
        <v>117243.38</v>
      </c>
      <c r="P35" s="100" t="s">
        <v>199</v>
      </c>
    </row>
    <row r="36" spans="1:16" ht="19.5" customHeight="1" x14ac:dyDescent="0.25">
      <c r="A36" s="102">
        <v>28</v>
      </c>
      <c r="B36" s="2" t="s">
        <v>211</v>
      </c>
      <c r="C36" s="17" t="s">
        <v>1251</v>
      </c>
      <c r="D36" s="17" t="s">
        <v>797</v>
      </c>
      <c r="E36" s="13" t="s">
        <v>907</v>
      </c>
      <c r="F36" s="103">
        <v>44348</v>
      </c>
      <c r="G36" s="103">
        <v>46174</v>
      </c>
      <c r="H36" s="103">
        <v>46356</v>
      </c>
      <c r="I36" s="89">
        <v>130000</v>
      </c>
      <c r="J36" s="89">
        <v>3731</v>
      </c>
      <c r="K36" s="89">
        <v>3952</v>
      </c>
      <c r="L36" s="89">
        <v>19162.12</v>
      </c>
      <c r="M36" s="89">
        <v>5225</v>
      </c>
      <c r="N36" s="89">
        <f t="shared" si="0"/>
        <v>32070.12</v>
      </c>
      <c r="O36" s="89">
        <f t="shared" si="1"/>
        <v>97929.88</v>
      </c>
      <c r="P36" s="100" t="s">
        <v>199</v>
      </c>
    </row>
    <row r="37" spans="1:16" ht="19.5" customHeight="1" x14ac:dyDescent="0.25">
      <c r="A37" s="102">
        <v>29</v>
      </c>
      <c r="B37" s="2" t="s">
        <v>500</v>
      </c>
      <c r="C37" s="17" t="s">
        <v>1381</v>
      </c>
      <c r="D37" s="17" t="s">
        <v>803</v>
      </c>
      <c r="E37" s="13" t="s">
        <v>907</v>
      </c>
      <c r="F37" s="103">
        <v>44805</v>
      </c>
      <c r="G37" s="103">
        <v>46081</v>
      </c>
      <c r="H37" s="103">
        <v>46266</v>
      </c>
      <c r="I37" s="89">
        <v>150000</v>
      </c>
      <c r="J37" s="89">
        <v>4305</v>
      </c>
      <c r="K37" s="89">
        <v>4560</v>
      </c>
      <c r="L37" s="89">
        <v>22906.73</v>
      </c>
      <c r="M37" s="89">
        <v>3964.56</v>
      </c>
      <c r="N37" s="89">
        <f t="shared" si="0"/>
        <v>35736.29</v>
      </c>
      <c r="O37" s="89">
        <f t="shared" si="1"/>
        <v>114263.70999999999</v>
      </c>
      <c r="P37" s="100" t="s">
        <v>198</v>
      </c>
    </row>
    <row r="38" spans="1:16" ht="19.5" customHeight="1" x14ac:dyDescent="0.25">
      <c r="A38" s="102">
        <v>30</v>
      </c>
      <c r="B38" s="2" t="s">
        <v>513</v>
      </c>
      <c r="C38" s="17" t="s">
        <v>1251</v>
      </c>
      <c r="D38" s="17" t="s">
        <v>753</v>
      </c>
      <c r="E38" s="13" t="s">
        <v>907</v>
      </c>
      <c r="F38" s="103">
        <v>44866</v>
      </c>
      <c r="G38" s="103">
        <v>46142</v>
      </c>
      <c r="H38" s="103">
        <v>46327</v>
      </c>
      <c r="I38" s="89">
        <v>150000</v>
      </c>
      <c r="J38" s="89">
        <v>4305</v>
      </c>
      <c r="K38" s="89">
        <v>4560</v>
      </c>
      <c r="L38" s="89">
        <v>23386.67</v>
      </c>
      <c r="M38" s="89">
        <v>13769.97</v>
      </c>
      <c r="N38" s="89">
        <f t="shared" si="0"/>
        <v>46021.64</v>
      </c>
      <c r="O38" s="89">
        <f t="shared" si="1"/>
        <v>103978.36</v>
      </c>
      <c r="P38" s="100" t="s">
        <v>198</v>
      </c>
    </row>
    <row r="39" spans="1:16" ht="19.5" customHeight="1" x14ac:dyDescent="0.25">
      <c r="A39" s="102">
        <v>31</v>
      </c>
      <c r="B39" s="2" t="s">
        <v>218</v>
      </c>
      <c r="C39" s="17" t="s">
        <v>1251</v>
      </c>
      <c r="D39" s="17" t="s">
        <v>733</v>
      </c>
      <c r="E39" s="13" t="s">
        <v>907</v>
      </c>
      <c r="F39" s="103">
        <v>44348</v>
      </c>
      <c r="G39" s="103">
        <v>46174</v>
      </c>
      <c r="H39" s="103">
        <v>46356</v>
      </c>
      <c r="I39" s="89">
        <v>150000</v>
      </c>
      <c r="J39" s="89">
        <v>4305</v>
      </c>
      <c r="K39" s="89">
        <v>4560</v>
      </c>
      <c r="L39" s="89">
        <v>23386.67</v>
      </c>
      <c r="M39" s="89">
        <v>37698.619999999995</v>
      </c>
      <c r="N39" s="89">
        <f t="shared" si="0"/>
        <v>69950.289999999994</v>
      </c>
      <c r="O39" s="89">
        <f t="shared" si="1"/>
        <v>80049.710000000006</v>
      </c>
      <c r="P39" s="100" t="s">
        <v>198</v>
      </c>
    </row>
    <row r="40" spans="1:16" ht="19.5" customHeight="1" x14ac:dyDescent="0.25">
      <c r="A40" s="102">
        <v>32</v>
      </c>
      <c r="B40" s="2" t="s">
        <v>225</v>
      </c>
      <c r="C40" s="17" t="s">
        <v>1252</v>
      </c>
      <c r="D40" s="17" t="s">
        <v>761</v>
      </c>
      <c r="E40" s="13" t="s">
        <v>907</v>
      </c>
      <c r="F40" s="103">
        <v>44348</v>
      </c>
      <c r="G40" s="103">
        <v>46174</v>
      </c>
      <c r="H40" s="103">
        <v>46356</v>
      </c>
      <c r="I40" s="89">
        <v>110000</v>
      </c>
      <c r="J40" s="89">
        <v>3157</v>
      </c>
      <c r="K40" s="89">
        <v>3344</v>
      </c>
      <c r="L40" s="89">
        <v>13977.67</v>
      </c>
      <c r="M40" s="89">
        <v>15546.77</v>
      </c>
      <c r="N40" s="89">
        <f t="shared" si="0"/>
        <v>36025.440000000002</v>
      </c>
      <c r="O40" s="89">
        <f t="shared" si="1"/>
        <v>73974.559999999998</v>
      </c>
      <c r="P40" s="100" t="s">
        <v>199</v>
      </c>
    </row>
    <row r="41" spans="1:16" ht="19.5" customHeight="1" x14ac:dyDescent="0.25">
      <c r="A41" s="102">
        <v>33</v>
      </c>
      <c r="B41" s="2" t="s">
        <v>258</v>
      </c>
      <c r="C41" s="17" t="s">
        <v>1253</v>
      </c>
      <c r="D41" s="17" t="s">
        <v>804</v>
      </c>
      <c r="E41" s="13" t="s">
        <v>907</v>
      </c>
      <c r="F41" s="103">
        <v>44348</v>
      </c>
      <c r="G41" s="103">
        <v>46174</v>
      </c>
      <c r="H41" s="103">
        <v>46356</v>
      </c>
      <c r="I41" s="89">
        <v>130000</v>
      </c>
      <c r="J41" s="89">
        <v>3731</v>
      </c>
      <c r="K41" s="89">
        <v>3952</v>
      </c>
      <c r="L41" s="89">
        <v>19162.12</v>
      </c>
      <c r="M41" s="89">
        <v>13025</v>
      </c>
      <c r="N41" s="89">
        <f t="shared" si="0"/>
        <v>39870.119999999995</v>
      </c>
      <c r="O41" s="89">
        <f t="shared" si="1"/>
        <v>90129.88</v>
      </c>
      <c r="P41" s="100" t="s">
        <v>199</v>
      </c>
    </row>
    <row r="42" spans="1:16" ht="19.5" customHeight="1" x14ac:dyDescent="0.25">
      <c r="A42" s="102">
        <v>34</v>
      </c>
      <c r="B42" s="2" t="s">
        <v>286</v>
      </c>
      <c r="C42" s="17" t="s">
        <v>1254</v>
      </c>
      <c r="D42" s="17" t="s">
        <v>958</v>
      </c>
      <c r="E42" s="13" t="s">
        <v>907</v>
      </c>
      <c r="F42" s="103">
        <v>44348</v>
      </c>
      <c r="G42" s="103">
        <v>46174</v>
      </c>
      <c r="H42" s="103">
        <v>46356</v>
      </c>
      <c r="I42" s="89">
        <v>130000</v>
      </c>
      <c r="J42" s="89">
        <v>3731</v>
      </c>
      <c r="K42" s="89">
        <v>3952</v>
      </c>
      <c r="L42" s="89">
        <v>18682.169999999998</v>
      </c>
      <c r="M42" s="89">
        <v>1944.78</v>
      </c>
      <c r="N42" s="89">
        <f t="shared" si="0"/>
        <v>28309.949999999997</v>
      </c>
      <c r="O42" s="89">
        <f t="shared" si="1"/>
        <v>101690.05</v>
      </c>
      <c r="P42" s="100" t="s">
        <v>199</v>
      </c>
    </row>
    <row r="43" spans="1:16" ht="19.5" customHeight="1" x14ac:dyDescent="0.25">
      <c r="A43" s="102">
        <v>35</v>
      </c>
      <c r="B43" s="2" t="s">
        <v>373</v>
      </c>
      <c r="C43" s="17" t="s">
        <v>1255</v>
      </c>
      <c r="D43" s="17" t="s">
        <v>760</v>
      </c>
      <c r="E43" s="13" t="s">
        <v>907</v>
      </c>
      <c r="F43" s="103">
        <v>44593</v>
      </c>
      <c r="G43" s="103">
        <v>46054</v>
      </c>
      <c r="H43" s="103">
        <v>46234</v>
      </c>
      <c r="I43" s="89">
        <v>135000</v>
      </c>
      <c r="J43" s="89">
        <v>3874.5</v>
      </c>
      <c r="K43" s="89">
        <v>4104</v>
      </c>
      <c r="L43" s="89">
        <v>20338.240000000002</v>
      </c>
      <c r="M43" s="89">
        <v>25</v>
      </c>
      <c r="N43" s="89">
        <f t="shared" si="0"/>
        <v>28341.74</v>
      </c>
      <c r="O43" s="89">
        <f t="shared" si="1"/>
        <v>106658.26</v>
      </c>
      <c r="P43" s="100" t="s">
        <v>198</v>
      </c>
    </row>
    <row r="44" spans="1:16" ht="19.5" customHeight="1" x14ac:dyDescent="0.25">
      <c r="A44" s="102">
        <v>36</v>
      </c>
      <c r="B44" s="104" t="s">
        <v>650</v>
      </c>
      <c r="C44" s="17" t="s">
        <v>1256</v>
      </c>
      <c r="D44" s="17" t="s">
        <v>805</v>
      </c>
      <c r="E44" s="13" t="s">
        <v>907</v>
      </c>
      <c r="F44" s="103">
        <v>45139</v>
      </c>
      <c r="G44" s="103">
        <v>46054</v>
      </c>
      <c r="H44" s="103">
        <v>46234</v>
      </c>
      <c r="I44" s="89">
        <v>135000</v>
      </c>
      <c r="J44" s="89">
        <v>3874.5</v>
      </c>
      <c r="K44" s="89">
        <v>4104</v>
      </c>
      <c r="L44" s="89">
        <v>20338.240000000002</v>
      </c>
      <c r="M44" s="89">
        <v>25</v>
      </c>
      <c r="N44" s="89">
        <f t="shared" si="0"/>
        <v>28341.74</v>
      </c>
      <c r="O44" s="89">
        <f t="shared" si="1"/>
        <v>106658.26</v>
      </c>
      <c r="P44" s="100" t="s">
        <v>198</v>
      </c>
    </row>
    <row r="45" spans="1:16" ht="19.5" customHeight="1" x14ac:dyDescent="0.25">
      <c r="A45" s="102">
        <v>37</v>
      </c>
      <c r="B45" s="2" t="s">
        <v>711</v>
      </c>
      <c r="C45" s="17" t="s">
        <v>1257</v>
      </c>
      <c r="D45" s="17" t="s">
        <v>806</v>
      </c>
      <c r="E45" s="13" t="s">
        <v>907</v>
      </c>
      <c r="F45" s="103">
        <v>45383</v>
      </c>
      <c r="G45" s="103">
        <v>46112</v>
      </c>
      <c r="H45" s="103">
        <v>46295</v>
      </c>
      <c r="I45" s="89">
        <v>135000</v>
      </c>
      <c r="J45" s="89">
        <v>3874.5</v>
      </c>
      <c r="K45" s="89">
        <v>4104</v>
      </c>
      <c r="L45" s="89">
        <v>19858.3</v>
      </c>
      <c r="M45" s="89">
        <v>8630.89</v>
      </c>
      <c r="N45" s="89">
        <f t="shared" si="0"/>
        <v>36467.69</v>
      </c>
      <c r="O45" s="89">
        <f t="shared" si="1"/>
        <v>98532.31</v>
      </c>
      <c r="P45" s="100" t="s">
        <v>198</v>
      </c>
    </row>
    <row r="46" spans="1:16" ht="19.5" customHeight="1" x14ac:dyDescent="0.25">
      <c r="A46" s="102">
        <v>38</v>
      </c>
      <c r="B46" s="2" t="s">
        <v>274</v>
      </c>
      <c r="C46" s="17" t="s">
        <v>1258</v>
      </c>
      <c r="D46" s="17" t="s">
        <v>807</v>
      </c>
      <c r="E46" s="13" t="s">
        <v>907</v>
      </c>
      <c r="F46" s="103">
        <v>44378</v>
      </c>
      <c r="G46" s="103">
        <v>46204</v>
      </c>
      <c r="H46" s="103">
        <v>46387</v>
      </c>
      <c r="I46" s="89">
        <v>130000</v>
      </c>
      <c r="J46" s="89">
        <v>3731</v>
      </c>
      <c r="K46" s="89">
        <v>3952</v>
      </c>
      <c r="L46" s="89">
        <v>19162.12</v>
      </c>
      <c r="M46" s="89">
        <v>25</v>
      </c>
      <c r="N46" s="89">
        <f t="shared" si="0"/>
        <v>26870.12</v>
      </c>
      <c r="O46" s="89">
        <f t="shared" si="1"/>
        <v>103129.88</v>
      </c>
      <c r="P46" s="100" t="s">
        <v>198</v>
      </c>
    </row>
    <row r="47" spans="1:16" ht="19.5" customHeight="1" x14ac:dyDescent="0.25">
      <c r="A47" s="102">
        <v>39</v>
      </c>
      <c r="B47" s="2" t="s">
        <v>473</v>
      </c>
      <c r="C47" s="17" t="s">
        <v>1259</v>
      </c>
      <c r="D47" s="17" t="s">
        <v>1383</v>
      </c>
      <c r="E47" s="13" t="s">
        <v>907</v>
      </c>
      <c r="F47" s="103">
        <v>44697</v>
      </c>
      <c r="G47" s="103">
        <v>46174</v>
      </c>
      <c r="H47" s="103">
        <v>46356</v>
      </c>
      <c r="I47" s="89">
        <v>130000</v>
      </c>
      <c r="J47" s="89">
        <v>3731</v>
      </c>
      <c r="K47" s="89">
        <v>3952</v>
      </c>
      <c r="L47" s="89">
        <v>19162.12</v>
      </c>
      <c r="M47" s="89">
        <v>25</v>
      </c>
      <c r="N47" s="89">
        <f t="shared" si="0"/>
        <v>26870.12</v>
      </c>
      <c r="O47" s="89">
        <f t="shared" si="1"/>
        <v>103129.88</v>
      </c>
      <c r="P47" s="100" t="s">
        <v>199</v>
      </c>
    </row>
    <row r="48" spans="1:16" ht="19.5" customHeight="1" x14ac:dyDescent="0.25">
      <c r="A48" s="102">
        <v>40</v>
      </c>
      <c r="B48" s="2" t="s">
        <v>141</v>
      </c>
      <c r="C48" s="17" t="s">
        <v>1260</v>
      </c>
      <c r="D48" s="17" t="s">
        <v>808</v>
      </c>
      <c r="E48" s="13" t="s">
        <v>907</v>
      </c>
      <c r="F48" s="103">
        <v>44075</v>
      </c>
      <c r="G48" s="103">
        <v>46081</v>
      </c>
      <c r="H48" s="103">
        <v>46266</v>
      </c>
      <c r="I48" s="89">
        <v>130000</v>
      </c>
      <c r="J48" s="89">
        <v>3731</v>
      </c>
      <c r="K48" s="89">
        <v>3952</v>
      </c>
      <c r="L48" s="89">
        <v>18202.23</v>
      </c>
      <c r="M48" s="89">
        <v>3964.56</v>
      </c>
      <c r="N48" s="89">
        <f t="shared" si="0"/>
        <v>29849.79</v>
      </c>
      <c r="O48" s="89">
        <f t="shared" si="1"/>
        <v>100150.20999999999</v>
      </c>
      <c r="P48" s="100" t="s">
        <v>198</v>
      </c>
    </row>
    <row r="49" spans="1:16" ht="19.5" customHeight="1" x14ac:dyDescent="0.25">
      <c r="A49" s="102">
        <v>41</v>
      </c>
      <c r="B49" s="2" t="s">
        <v>214</v>
      </c>
      <c r="C49" s="17" t="s">
        <v>1261</v>
      </c>
      <c r="D49" s="17" t="s">
        <v>747</v>
      </c>
      <c r="E49" s="13" t="s">
        <v>907</v>
      </c>
      <c r="F49" s="103">
        <v>44348</v>
      </c>
      <c r="G49" s="103">
        <v>46174</v>
      </c>
      <c r="H49" s="103">
        <v>46356</v>
      </c>
      <c r="I49" s="89">
        <v>115000</v>
      </c>
      <c r="J49" s="89">
        <v>3300.5</v>
      </c>
      <c r="K49" s="89">
        <v>3496</v>
      </c>
      <c r="L49" s="89">
        <v>15153.8</v>
      </c>
      <c r="M49" s="89">
        <v>44182.119999999995</v>
      </c>
      <c r="N49" s="89">
        <f t="shared" si="0"/>
        <v>66132.42</v>
      </c>
      <c r="O49" s="89">
        <f t="shared" si="1"/>
        <v>48867.58</v>
      </c>
      <c r="P49" s="100" t="s">
        <v>199</v>
      </c>
    </row>
    <row r="50" spans="1:16" ht="19.5" customHeight="1" x14ac:dyDescent="0.25">
      <c r="A50" s="102">
        <v>42</v>
      </c>
      <c r="B50" s="2" t="s">
        <v>288</v>
      </c>
      <c r="C50" s="17" t="s">
        <v>1262</v>
      </c>
      <c r="D50" s="17" t="s">
        <v>758</v>
      </c>
      <c r="E50" s="13" t="s">
        <v>907</v>
      </c>
      <c r="F50" s="103">
        <v>44348</v>
      </c>
      <c r="G50" s="103">
        <v>46174</v>
      </c>
      <c r="H50" s="103">
        <v>46356</v>
      </c>
      <c r="I50" s="89">
        <v>135000</v>
      </c>
      <c r="J50" s="89">
        <v>3874.5</v>
      </c>
      <c r="K50" s="89">
        <v>4104</v>
      </c>
      <c r="L50" s="89">
        <v>19378.349999999999</v>
      </c>
      <c r="M50" s="89">
        <v>16166.36</v>
      </c>
      <c r="N50" s="89">
        <f t="shared" si="0"/>
        <v>43523.21</v>
      </c>
      <c r="O50" s="89">
        <f t="shared" si="1"/>
        <v>91476.790000000008</v>
      </c>
      <c r="P50" s="100" t="s">
        <v>199</v>
      </c>
    </row>
    <row r="51" spans="1:16" ht="19.5" customHeight="1" x14ac:dyDescent="0.25">
      <c r="A51" s="102">
        <v>43</v>
      </c>
      <c r="B51" s="2" t="s">
        <v>158</v>
      </c>
      <c r="C51" s="17" t="s">
        <v>1263</v>
      </c>
      <c r="D51" s="17" t="s">
        <v>753</v>
      </c>
      <c r="E51" s="13" t="s">
        <v>907</v>
      </c>
      <c r="F51" s="103">
        <v>44116</v>
      </c>
      <c r="G51" s="103">
        <v>46125</v>
      </c>
      <c r="H51" s="103">
        <v>46308</v>
      </c>
      <c r="I51" s="89">
        <v>100000</v>
      </c>
      <c r="J51" s="89">
        <v>2870</v>
      </c>
      <c r="K51" s="89">
        <v>3040</v>
      </c>
      <c r="L51" s="89">
        <v>12105.37</v>
      </c>
      <c r="M51" s="89">
        <v>125</v>
      </c>
      <c r="N51" s="89">
        <f t="shared" si="0"/>
        <v>18140.370000000003</v>
      </c>
      <c r="O51" s="89">
        <f t="shared" si="1"/>
        <v>81859.63</v>
      </c>
      <c r="P51" s="100" t="s">
        <v>199</v>
      </c>
    </row>
    <row r="52" spans="1:16" ht="19.5" customHeight="1" x14ac:dyDescent="0.25">
      <c r="A52" s="102">
        <v>44</v>
      </c>
      <c r="B52" s="2" t="s">
        <v>784</v>
      </c>
      <c r="C52" s="17" t="s">
        <v>1264</v>
      </c>
      <c r="D52" s="17" t="s">
        <v>748</v>
      </c>
      <c r="E52" s="13" t="s">
        <v>907</v>
      </c>
      <c r="F52" s="103">
        <v>45536</v>
      </c>
      <c r="G52" s="103">
        <v>46081</v>
      </c>
      <c r="H52" s="103">
        <v>46266</v>
      </c>
      <c r="I52" s="89">
        <v>145000</v>
      </c>
      <c r="J52" s="89">
        <v>4161.5</v>
      </c>
      <c r="K52" s="89">
        <v>4408</v>
      </c>
      <c r="L52" s="89">
        <v>22690.49</v>
      </c>
      <c r="M52" s="89">
        <v>1179.78</v>
      </c>
      <c r="N52" s="89">
        <f t="shared" si="0"/>
        <v>32439.77</v>
      </c>
      <c r="O52" s="89">
        <f t="shared" si="1"/>
        <v>112560.23</v>
      </c>
      <c r="P52" s="100" t="s">
        <v>199</v>
      </c>
    </row>
    <row r="53" spans="1:16" ht="19.5" customHeight="1" x14ac:dyDescent="0.25">
      <c r="A53" s="102">
        <v>45</v>
      </c>
      <c r="B53" s="2" t="s">
        <v>964</v>
      </c>
      <c r="C53" s="17" t="s">
        <v>1265</v>
      </c>
      <c r="D53" s="17" t="s">
        <v>965</v>
      </c>
      <c r="E53" s="13" t="s">
        <v>907</v>
      </c>
      <c r="F53" s="103">
        <v>45748</v>
      </c>
      <c r="G53" s="103">
        <v>46112</v>
      </c>
      <c r="H53" s="103">
        <v>46295</v>
      </c>
      <c r="I53" s="89">
        <v>145000</v>
      </c>
      <c r="J53" s="89">
        <v>4161.5</v>
      </c>
      <c r="K53" s="89">
        <v>4408</v>
      </c>
      <c r="L53" s="89">
        <v>22690.49</v>
      </c>
      <c r="M53" s="89">
        <v>4375</v>
      </c>
      <c r="N53" s="89">
        <f t="shared" si="0"/>
        <v>35634.990000000005</v>
      </c>
      <c r="O53" s="89">
        <f t="shared" si="1"/>
        <v>109365.01</v>
      </c>
      <c r="P53" s="100" t="s">
        <v>199</v>
      </c>
    </row>
    <row r="54" spans="1:16" ht="19.5" customHeight="1" x14ac:dyDescent="0.25">
      <c r="A54" s="102">
        <v>46</v>
      </c>
      <c r="B54" s="2" t="s">
        <v>968</v>
      </c>
      <c r="C54" s="17" t="s">
        <v>1266</v>
      </c>
      <c r="D54" s="17" t="s">
        <v>736</v>
      </c>
      <c r="E54" s="13" t="s">
        <v>907</v>
      </c>
      <c r="F54" s="103">
        <v>45748</v>
      </c>
      <c r="G54" s="103">
        <v>46112</v>
      </c>
      <c r="H54" s="103">
        <v>46295</v>
      </c>
      <c r="I54" s="89">
        <v>135000</v>
      </c>
      <c r="J54" s="89">
        <v>3874.5</v>
      </c>
      <c r="K54" s="89">
        <v>4104</v>
      </c>
      <c r="L54" s="89">
        <v>19858.3</v>
      </c>
      <c r="M54" s="89">
        <v>10847.279999999999</v>
      </c>
      <c r="N54" s="89">
        <f t="shared" si="0"/>
        <v>38684.080000000002</v>
      </c>
      <c r="O54" s="89">
        <f t="shared" si="1"/>
        <v>96315.92</v>
      </c>
      <c r="P54" s="100" t="s">
        <v>199</v>
      </c>
    </row>
    <row r="55" spans="1:16" ht="19.5" customHeight="1" x14ac:dyDescent="0.25">
      <c r="A55" s="102">
        <v>47</v>
      </c>
      <c r="B55" s="2" t="s">
        <v>836</v>
      </c>
      <c r="C55" s="17" t="s">
        <v>1267</v>
      </c>
      <c r="D55" s="17" t="s">
        <v>428</v>
      </c>
      <c r="E55" s="13" t="s">
        <v>907</v>
      </c>
      <c r="F55" s="103">
        <v>45536</v>
      </c>
      <c r="G55" s="103">
        <v>46081</v>
      </c>
      <c r="H55" s="103">
        <v>46266</v>
      </c>
      <c r="I55" s="89">
        <v>145000</v>
      </c>
      <c r="J55" s="89">
        <v>4161.5</v>
      </c>
      <c r="K55" s="89">
        <v>4408</v>
      </c>
      <c r="L55" s="89">
        <v>22690.49</v>
      </c>
      <c r="M55" s="89">
        <v>25</v>
      </c>
      <c r="N55" s="89">
        <f t="shared" si="0"/>
        <v>31284.99</v>
      </c>
      <c r="O55" s="89">
        <f t="shared" si="1"/>
        <v>113715.01</v>
      </c>
      <c r="P55" s="100" t="s">
        <v>199</v>
      </c>
    </row>
    <row r="56" spans="1:16" ht="19.5" customHeight="1" x14ac:dyDescent="0.25">
      <c r="A56" s="102">
        <v>48</v>
      </c>
      <c r="B56" s="2" t="s">
        <v>837</v>
      </c>
      <c r="C56" s="17" t="s">
        <v>1268</v>
      </c>
      <c r="D56" s="17" t="s">
        <v>751</v>
      </c>
      <c r="E56" s="13" t="s">
        <v>907</v>
      </c>
      <c r="F56" s="103">
        <v>45536</v>
      </c>
      <c r="G56" s="103">
        <v>46081</v>
      </c>
      <c r="H56" s="103">
        <v>46266</v>
      </c>
      <c r="I56" s="89">
        <v>145000</v>
      </c>
      <c r="J56" s="89">
        <v>4161.5</v>
      </c>
      <c r="K56" s="89">
        <v>4408</v>
      </c>
      <c r="L56" s="89">
        <v>22690.49</v>
      </c>
      <c r="M56" s="89">
        <v>25</v>
      </c>
      <c r="N56" s="89">
        <f t="shared" si="0"/>
        <v>31284.99</v>
      </c>
      <c r="O56" s="89">
        <f t="shared" si="1"/>
        <v>113715.01</v>
      </c>
      <c r="P56" s="100" t="s">
        <v>199</v>
      </c>
    </row>
    <row r="57" spans="1:16" ht="19.5" customHeight="1" x14ac:dyDescent="0.25">
      <c r="A57" s="102">
        <v>49</v>
      </c>
      <c r="B57" s="2" t="s">
        <v>644</v>
      </c>
      <c r="C57" s="17" t="s">
        <v>1269</v>
      </c>
      <c r="D57" s="17" t="s">
        <v>737</v>
      </c>
      <c r="E57" s="13" t="s">
        <v>907</v>
      </c>
      <c r="F57" s="103">
        <v>45110</v>
      </c>
      <c r="G57" s="103">
        <v>46207</v>
      </c>
      <c r="H57" s="103">
        <v>46391</v>
      </c>
      <c r="I57" s="89">
        <v>135000</v>
      </c>
      <c r="J57" s="89">
        <v>3874.5</v>
      </c>
      <c r="K57" s="89">
        <v>4104</v>
      </c>
      <c r="L57" s="89">
        <v>19858.3</v>
      </c>
      <c r="M57" s="89">
        <v>11109.2</v>
      </c>
      <c r="N57" s="89">
        <f t="shared" si="0"/>
        <v>38946</v>
      </c>
      <c r="O57" s="89">
        <f t="shared" si="1"/>
        <v>96054</v>
      </c>
      <c r="P57" s="100" t="s">
        <v>198</v>
      </c>
    </row>
    <row r="58" spans="1:16" ht="19.5" customHeight="1" x14ac:dyDescent="0.25">
      <c r="A58" s="102">
        <v>50</v>
      </c>
      <c r="B58" s="2" t="s">
        <v>872</v>
      </c>
      <c r="C58" s="17" t="s">
        <v>1270</v>
      </c>
      <c r="D58" s="17" t="s">
        <v>107</v>
      </c>
      <c r="E58" s="13" t="s">
        <v>907</v>
      </c>
      <c r="F58" s="103">
        <v>45566</v>
      </c>
      <c r="G58" s="103">
        <v>46112</v>
      </c>
      <c r="H58" s="103">
        <v>46295</v>
      </c>
      <c r="I58" s="89">
        <v>135000</v>
      </c>
      <c r="J58" s="89">
        <v>3874.5</v>
      </c>
      <c r="K58" s="89">
        <v>4104</v>
      </c>
      <c r="L58" s="89">
        <v>20338.240000000002</v>
      </c>
      <c r="M58" s="89">
        <v>25</v>
      </c>
      <c r="N58" s="89">
        <f t="shared" si="0"/>
        <v>28341.74</v>
      </c>
      <c r="O58" s="89">
        <f t="shared" si="1"/>
        <v>106658.26</v>
      </c>
      <c r="P58" s="100" t="s">
        <v>199</v>
      </c>
    </row>
    <row r="59" spans="1:16" ht="19.5" customHeight="1" x14ac:dyDescent="0.25">
      <c r="A59" s="102">
        <v>51</v>
      </c>
      <c r="B59" s="2" t="s">
        <v>950</v>
      </c>
      <c r="C59" s="17" t="s">
        <v>1271</v>
      </c>
      <c r="D59" s="17" t="s">
        <v>750</v>
      </c>
      <c r="E59" s="13" t="s">
        <v>907</v>
      </c>
      <c r="F59" s="103">
        <v>45717</v>
      </c>
      <c r="G59" s="103">
        <v>46081</v>
      </c>
      <c r="H59" s="103">
        <v>46266</v>
      </c>
      <c r="I59" s="89">
        <v>145000</v>
      </c>
      <c r="J59" s="89">
        <v>4161.5</v>
      </c>
      <c r="K59" s="89">
        <v>4408</v>
      </c>
      <c r="L59" s="89">
        <v>22210.55</v>
      </c>
      <c r="M59" s="89">
        <v>1944.78</v>
      </c>
      <c r="N59" s="89">
        <f t="shared" si="0"/>
        <v>32724.829999999998</v>
      </c>
      <c r="O59" s="89">
        <f t="shared" si="1"/>
        <v>112275.17</v>
      </c>
      <c r="P59" s="100" t="s">
        <v>199</v>
      </c>
    </row>
    <row r="60" spans="1:16" ht="19.5" customHeight="1" x14ac:dyDescent="0.25">
      <c r="A60" s="102">
        <v>52</v>
      </c>
      <c r="B60" s="2" t="s">
        <v>956</v>
      </c>
      <c r="C60" s="17" t="s">
        <v>1272</v>
      </c>
      <c r="D60" s="17" t="s">
        <v>661</v>
      </c>
      <c r="E60" s="13" t="s">
        <v>907</v>
      </c>
      <c r="F60" s="103">
        <v>45717</v>
      </c>
      <c r="G60" s="103">
        <v>46081</v>
      </c>
      <c r="H60" s="103">
        <v>46266</v>
      </c>
      <c r="I60" s="89">
        <v>135000</v>
      </c>
      <c r="J60" s="89">
        <v>3874.5</v>
      </c>
      <c r="K60" s="89">
        <v>4104</v>
      </c>
      <c r="L60" s="89">
        <v>20338.240000000002</v>
      </c>
      <c r="M60" s="89">
        <v>6775</v>
      </c>
      <c r="N60" s="89">
        <f t="shared" si="0"/>
        <v>35091.740000000005</v>
      </c>
      <c r="O60" s="89">
        <f t="shared" si="1"/>
        <v>99908.26</v>
      </c>
      <c r="P60" s="100" t="s">
        <v>199</v>
      </c>
    </row>
    <row r="61" spans="1:16" ht="19.5" customHeight="1" x14ac:dyDescent="0.25">
      <c r="A61" s="102">
        <v>53</v>
      </c>
      <c r="B61" s="2" t="s">
        <v>155</v>
      </c>
      <c r="C61" s="17" t="s">
        <v>1273</v>
      </c>
      <c r="D61" s="17" t="s">
        <v>811</v>
      </c>
      <c r="E61" s="13" t="s">
        <v>907</v>
      </c>
      <c r="F61" s="103">
        <v>44109</v>
      </c>
      <c r="G61" s="103">
        <v>46118</v>
      </c>
      <c r="H61" s="103">
        <v>46301</v>
      </c>
      <c r="I61" s="89">
        <v>110000</v>
      </c>
      <c r="J61" s="89">
        <v>3157</v>
      </c>
      <c r="K61" s="89">
        <v>3344</v>
      </c>
      <c r="L61" s="89">
        <v>13497.73</v>
      </c>
      <c r="M61" s="89">
        <v>14399.14</v>
      </c>
      <c r="N61" s="89">
        <f t="shared" si="0"/>
        <v>34397.869999999995</v>
      </c>
      <c r="O61" s="89">
        <f t="shared" si="1"/>
        <v>75602.13</v>
      </c>
      <c r="P61" s="100" t="s">
        <v>198</v>
      </c>
    </row>
    <row r="62" spans="1:16" ht="19.5" customHeight="1" x14ac:dyDescent="0.25">
      <c r="A62" s="102">
        <v>54</v>
      </c>
      <c r="B62" s="2" t="s">
        <v>227</v>
      </c>
      <c r="C62" s="17" t="s">
        <v>1274</v>
      </c>
      <c r="D62" s="17" t="s">
        <v>1384</v>
      </c>
      <c r="E62" s="13" t="s">
        <v>907</v>
      </c>
      <c r="F62" s="103">
        <v>44378</v>
      </c>
      <c r="G62" s="103">
        <v>46204</v>
      </c>
      <c r="H62" s="103">
        <v>46387</v>
      </c>
      <c r="I62" s="89">
        <v>70000</v>
      </c>
      <c r="J62" s="89">
        <v>2009</v>
      </c>
      <c r="K62" s="89">
        <v>2128</v>
      </c>
      <c r="L62" s="89">
        <v>4984.5200000000004</v>
      </c>
      <c r="M62" s="89">
        <v>1944.78</v>
      </c>
      <c r="N62" s="89">
        <f t="shared" si="0"/>
        <v>11066.300000000001</v>
      </c>
      <c r="O62" s="89">
        <f t="shared" si="1"/>
        <v>58933.7</v>
      </c>
      <c r="P62" s="100" t="s">
        <v>198</v>
      </c>
    </row>
    <row r="63" spans="1:16" ht="19.5" customHeight="1" x14ac:dyDescent="0.25">
      <c r="A63" s="102">
        <v>55</v>
      </c>
      <c r="B63" s="2" t="s">
        <v>921</v>
      </c>
      <c r="C63" s="17" t="s">
        <v>1275</v>
      </c>
      <c r="D63" s="17" t="s">
        <v>5</v>
      </c>
      <c r="E63" s="13" t="s">
        <v>907</v>
      </c>
      <c r="F63" s="103">
        <v>45658</v>
      </c>
      <c r="G63" s="103">
        <v>46204</v>
      </c>
      <c r="H63" s="103">
        <v>46387</v>
      </c>
      <c r="I63" s="89">
        <v>145000</v>
      </c>
      <c r="J63" s="89">
        <v>4161.5</v>
      </c>
      <c r="K63" s="89">
        <v>4408</v>
      </c>
      <c r="L63" s="89">
        <v>22690.49</v>
      </c>
      <c r="M63" s="89">
        <v>25</v>
      </c>
      <c r="N63" s="89">
        <f t="shared" si="0"/>
        <v>31284.99</v>
      </c>
      <c r="O63" s="89">
        <f t="shared" si="1"/>
        <v>113715.01</v>
      </c>
      <c r="P63" s="100" t="s">
        <v>198</v>
      </c>
    </row>
    <row r="64" spans="1:16" ht="19.5" customHeight="1" x14ac:dyDescent="0.25">
      <c r="A64" s="102">
        <v>56</v>
      </c>
      <c r="B64" s="2" t="s">
        <v>922</v>
      </c>
      <c r="C64" s="17" t="s">
        <v>1276</v>
      </c>
      <c r="D64" s="17" t="s">
        <v>755</v>
      </c>
      <c r="E64" s="13" t="s">
        <v>907</v>
      </c>
      <c r="F64" s="103">
        <v>45672</v>
      </c>
      <c r="G64" s="103">
        <v>46190</v>
      </c>
      <c r="H64" s="103">
        <v>46373</v>
      </c>
      <c r="I64" s="89">
        <v>105000</v>
      </c>
      <c r="J64" s="89">
        <v>3013.5</v>
      </c>
      <c r="K64" s="89">
        <v>3192</v>
      </c>
      <c r="L64" s="89">
        <v>13281.49</v>
      </c>
      <c r="M64" s="89">
        <v>25</v>
      </c>
      <c r="N64" s="89">
        <f t="shared" si="0"/>
        <v>19511.989999999998</v>
      </c>
      <c r="O64" s="89">
        <f t="shared" si="1"/>
        <v>85488.010000000009</v>
      </c>
      <c r="P64" s="100" t="s">
        <v>198</v>
      </c>
    </row>
    <row r="65" spans="1:16" ht="19.5" customHeight="1" x14ac:dyDescent="0.25">
      <c r="A65" s="102">
        <v>57</v>
      </c>
      <c r="B65" s="2" t="s">
        <v>184</v>
      </c>
      <c r="C65" s="17" t="s">
        <v>1277</v>
      </c>
      <c r="D65" s="17" t="s">
        <v>959</v>
      </c>
      <c r="E65" s="13" t="s">
        <v>907</v>
      </c>
      <c r="F65" s="103">
        <v>44222</v>
      </c>
      <c r="G65" s="103">
        <v>46201</v>
      </c>
      <c r="H65" s="103">
        <v>46384</v>
      </c>
      <c r="I65" s="89">
        <v>135000</v>
      </c>
      <c r="J65" s="89">
        <v>3874.5</v>
      </c>
      <c r="K65" s="89">
        <v>4104</v>
      </c>
      <c r="L65" s="89">
        <v>20338.240000000002</v>
      </c>
      <c r="M65" s="89">
        <v>4075</v>
      </c>
      <c r="N65" s="89">
        <f t="shared" si="0"/>
        <v>32391.74</v>
      </c>
      <c r="O65" s="89">
        <f t="shared" si="1"/>
        <v>102608.26</v>
      </c>
      <c r="P65" s="100" t="s">
        <v>198</v>
      </c>
    </row>
    <row r="66" spans="1:16" ht="19.5" customHeight="1" x14ac:dyDescent="0.25">
      <c r="A66" s="102">
        <v>58</v>
      </c>
      <c r="B66" s="2" t="s">
        <v>721</v>
      </c>
      <c r="C66" s="17" t="s">
        <v>1278</v>
      </c>
      <c r="D66" s="17" t="s">
        <v>960</v>
      </c>
      <c r="E66" s="13" t="s">
        <v>907</v>
      </c>
      <c r="F66" s="103">
        <v>44348</v>
      </c>
      <c r="G66" s="103">
        <v>46174</v>
      </c>
      <c r="H66" s="103">
        <v>46356</v>
      </c>
      <c r="I66" s="89">
        <v>145000</v>
      </c>
      <c r="J66" s="89">
        <v>4161.5</v>
      </c>
      <c r="K66" s="89">
        <v>4408</v>
      </c>
      <c r="L66" s="89">
        <v>22690.49</v>
      </c>
      <c r="M66" s="89">
        <v>25</v>
      </c>
      <c r="N66" s="89">
        <f t="shared" si="0"/>
        <v>31284.99</v>
      </c>
      <c r="O66" s="89">
        <f t="shared" si="1"/>
        <v>113715.01</v>
      </c>
      <c r="P66" s="100" t="s">
        <v>198</v>
      </c>
    </row>
    <row r="67" spans="1:16" ht="19.5" customHeight="1" x14ac:dyDescent="0.25">
      <c r="A67" s="102">
        <v>59</v>
      </c>
      <c r="B67" s="2" t="s">
        <v>249</v>
      </c>
      <c r="C67" s="17" t="s">
        <v>1279</v>
      </c>
      <c r="D67" s="17" t="s">
        <v>757</v>
      </c>
      <c r="E67" s="13" t="s">
        <v>907</v>
      </c>
      <c r="F67" s="103">
        <v>44348</v>
      </c>
      <c r="G67" s="103">
        <v>46174</v>
      </c>
      <c r="H67" s="103">
        <v>46356</v>
      </c>
      <c r="I67" s="89">
        <v>110000</v>
      </c>
      <c r="J67" s="89">
        <v>3157</v>
      </c>
      <c r="K67" s="89">
        <v>3344</v>
      </c>
      <c r="L67" s="89">
        <v>14457.62</v>
      </c>
      <c r="M67" s="89">
        <v>30979.07</v>
      </c>
      <c r="N67" s="89">
        <f t="shared" si="0"/>
        <v>51937.69</v>
      </c>
      <c r="O67" s="89">
        <f t="shared" si="1"/>
        <v>58062.31</v>
      </c>
      <c r="P67" s="100" t="s">
        <v>198</v>
      </c>
    </row>
    <row r="68" spans="1:16" ht="19.5" customHeight="1" x14ac:dyDescent="0.25">
      <c r="A68" s="102">
        <v>60</v>
      </c>
      <c r="B68" s="2" t="s">
        <v>156</v>
      </c>
      <c r="C68" s="17" t="s">
        <v>1280</v>
      </c>
      <c r="D68" s="17" t="s">
        <v>759</v>
      </c>
      <c r="E68" s="13" t="s">
        <v>907</v>
      </c>
      <c r="F68" s="103">
        <v>44109</v>
      </c>
      <c r="G68" s="103">
        <v>46118</v>
      </c>
      <c r="H68" s="103">
        <v>46301</v>
      </c>
      <c r="I68" s="89">
        <v>135000</v>
      </c>
      <c r="J68" s="89">
        <v>3874.5</v>
      </c>
      <c r="K68" s="89">
        <v>4104</v>
      </c>
      <c r="L68" s="89">
        <v>19858.3</v>
      </c>
      <c r="M68" s="89">
        <v>1944.78</v>
      </c>
      <c r="N68" s="89">
        <f t="shared" si="0"/>
        <v>29781.579999999998</v>
      </c>
      <c r="O68" s="89">
        <f t="shared" si="1"/>
        <v>105218.42</v>
      </c>
      <c r="P68" s="100" t="s">
        <v>199</v>
      </c>
    </row>
    <row r="69" spans="1:16" ht="19.5" customHeight="1" x14ac:dyDescent="0.25">
      <c r="A69" s="102">
        <v>61</v>
      </c>
      <c r="B69" s="2" t="s">
        <v>514</v>
      </c>
      <c r="C69" s="17" t="s">
        <v>1101</v>
      </c>
      <c r="D69" s="17" t="s">
        <v>1103</v>
      </c>
      <c r="E69" s="13" t="s">
        <v>907</v>
      </c>
      <c r="F69" s="103">
        <v>44835</v>
      </c>
      <c r="G69" s="103">
        <v>46112</v>
      </c>
      <c r="H69" s="103">
        <v>46295</v>
      </c>
      <c r="I69" s="89">
        <v>150000</v>
      </c>
      <c r="J69" s="89">
        <v>4305</v>
      </c>
      <c r="K69" s="89">
        <v>4560</v>
      </c>
      <c r="L69" s="89">
        <v>23866.62</v>
      </c>
      <c r="M69" s="89">
        <v>25</v>
      </c>
      <c r="N69" s="89">
        <f t="shared" si="0"/>
        <v>32756.62</v>
      </c>
      <c r="O69" s="89">
        <f t="shared" si="1"/>
        <v>117243.38</v>
      </c>
      <c r="P69" s="100" t="s">
        <v>199</v>
      </c>
    </row>
    <row r="70" spans="1:16" ht="19.5" customHeight="1" x14ac:dyDescent="0.25">
      <c r="A70" s="102">
        <v>62</v>
      </c>
      <c r="B70" s="2" t="s">
        <v>1005</v>
      </c>
      <c r="C70" s="17" t="s">
        <v>1281</v>
      </c>
      <c r="D70" s="17" t="s">
        <v>1007</v>
      </c>
      <c r="E70" s="13" t="s">
        <v>907</v>
      </c>
      <c r="F70" s="103">
        <v>45809</v>
      </c>
      <c r="G70" s="103">
        <v>46112</v>
      </c>
      <c r="H70" s="103">
        <v>46295</v>
      </c>
      <c r="I70" s="89">
        <v>135000</v>
      </c>
      <c r="J70" s="89">
        <v>3874.5</v>
      </c>
      <c r="K70" s="89">
        <v>4104</v>
      </c>
      <c r="L70" s="89">
        <v>20338.240000000002</v>
      </c>
      <c r="M70" s="89">
        <v>7182.43</v>
      </c>
      <c r="N70" s="89">
        <f t="shared" si="0"/>
        <v>35499.17</v>
      </c>
      <c r="O70" s="89">
        <f t="shared" si="1"/>
        <v>99500.83</v>
      </c>
      <c r="P70" s="100" t="s">
        <v>198</v>
      </c>
    </row>
    <row r="71" spans="1:16" ht="19.5" customHeight="1" x14ac:dyDescent="0.25">
      <c r="A71" s="102">
        <v>63</v>
      </c>
      <c r="B71" s="2" t="s">
        <v>1004</v>
      </c>
      <c r="C71" s="17" t="s">
        <v>1282</v>
      </c>
      <c r="D71" s="17" t="s">
        <v>764</v>
      </c>
      <c r="E71" s="13" t="s">
        <v>907</v>
      </c>
      <c r="F71" s="103">
        <v>45809</v>
      </c>
      <c r="G71" s="103">
        <v>46112</v>
      </c>
      <c r="H71" s="103">
        <v>46295</v>
      </c>
      <c r="I71" s="89">
        <v>135000</v>
      </c>
      <c r="J71" s="89">
        <v>3874.5</v>
      </c>
      <c r="K71" s="89">
        <v>4104</v>
      </c>
      <c r="L71" s="89">
        <v>20338.240000000002</v>
      </c>
      <c r="M71" s="89">
        <v>12005.529999999999</v>
      </c>
      <c r="N71" s="89">
        <f t="shared" si="0"/>
        <v>40322.270000000004</v>
      </c>
      <c r="O71" s="89">
        <f t="shared" si="1"/>
        <v>94677.73</v>
      </c>
      <c r="P71" s="100" t="s">
        <v>198</v>
      </c>
    </row>
    <row r="72" spans="1:16" ht="19.5" customHeight="1" x14ac:dyDescent="0.25">
      <c r="A72" s="102">
        <v>64</v>
      </c>
      <c r="B72" s="2" t="s">
        <v>1099</v>
      </c>
      <c r="C72" s="17" t="s">
        <v>1101</v>
      </c>
      <c r="D72" s="17" t="s">
        <v>1103</v>
      </c>
      <c r="E72" s="13" t="s">
        <v>907</v>
      </c>
      <c r="F72" s="103" t="s">
        <v>1156</v>
      </c>
      <c r="G72" s="103" t="s">
        <v>1156</v>
      </c>
      <c r="H72" s="103">
        <v>46234</v>
      </c>
      <c r="I72" s="89">
        <v>150000</v>
      </c>
      <c r="J72" s="89">
        <v>4305</v>
      </c>
      <c r="K72" s="89">
        <v>4560</v>
      </c>
      <c r="L72" s="89">
        <v>23866.62</v>
      </c>
      <c r="M72" s="89">
        <v>25</v>
      </c>
      <c r="N72" s="89">
        <f t="shared" si="0"/>
        <v>32756.62</v>
      </c>
      <c r="O72" s="89">
        <f t="shared" si="1"/>
        <v>117243.38</v>
      </c>
      <c r="P72" s="100" t="s">
        <v>199</v>
      </c>
    </row>
    <row r="73" spans="1:16" ht="19.5" customHeight="1" x14ac:dyDescent="0.25">
      <c r="A73" s="102">
        <v>65</v>
      </c>
      <c r="B73" s="2" t="s">
        <v>1158</v>
      </c>
      <c r="C73" s="17" t="s">
        <v>1283</v>
      </c>
      <c r="D73" s="17" t="s">
        <v>723</v>
      </c>
      <c r="E73" s="13" t="s">
        <v>907</v>
      </c>
      <c r="F73" s="103">
        <v>46096</v>
      </c>
      <c r="G73" s="103">
        <v>46096</v>
      </c>
      <c r="H73" s="103">
        <v>46280</v>
      </c>
      <c r="I73" s="89">
        <v>135000</v>
      </c>
      <c r="J73" s="89">
        <v>3874.5</v>
      </c>
      <c r="K73" s="89">
        <v>4104</v>
      </c>
      <c r="L73" s="89">
        <v>20338.240000000002</v>
      </c>
      <c r="M73" s="89">
        <v>10925</v>
      </c>
      <c r="N73" s="89">
        <f t="shared" si="0"/>
        <v>39241.740000000005</v>
      </c>
      <c r="O73" s="89">
        <f t="shared" si="1"/>
        <v>95758.26</v>
      </c>
      <c r="P73" s="100" t="s">
        <v>199</v>
      </c>
    </row>
    <row r="74" spans="1:16" ht="19.5" customHeight="1" x14ac:dyDescent="0.25">
      <c r="A74" s="102">
        <v>66</v>
      </c>
      <c r="B74" s="2" t="s">
        <v>1159</v>
      </c>
      <c r="C74" s="17" t="s">
        <v>1276</v>
      </c>
      <c r="D74" s="17" t="s">
        <v>755</v>
      </c>
      <c r="E74" s="13" t="s">
        <v>907</v>
      </c>
      <c r="F74" s="103">
        <v>46082</v>
      </c>
      <c r="G74" s="103">
        <v>46082</v>
      </c>
      <c r="H74" s="103">
        <v>46265</v>
      </c>
      <c r="I74" s="89">
        <v>105000</v>
      </c>
      <c r="J74" s="89">
        <v>3013.5</v>
      </c>
      <c r="K74" s="89">
        <v>3192</v>
      </c>
      <c r="L74" s="89">
        <v>13281.49</v>
      </c>
      <c r="M74" s="89">
        <v>4225</v>
      </c>
      <c r="N74" s="89">
        <f t="shared" ref="N74:N134" si="2">+J74+K74+L74+M74</f>
        <v>23711.989999999998</v>
      </c>
      <c r="O74" s="89">
        <f t="shared" ref="O74:O134" si="3">+I74-N74</f>
        <v>81288.010000000009</v>
      </c>
      <c r="P74" s="100" t="s">
        <v>198</v>
      </c>
    </row>
    <row r="75" spans="1:16" ht="19.5" customHeight="1" x14ac:dyDescent="0.25">
      <c r="A75" s="102">
        <v>67</v>
      </c>
      <c r="B75" s="2" t="s">
        <v>1160</v>
      </c>
      <c r="C75" s="17" t="s">
        <v>1284</v>
      </c>
      <c r="D75" s="17" t="s">
        <v>1384</v>
      </c>
      <c r="E75" s="13" t="s">
        <v>907</v>
      </c>
      <c r="F75" s="103">
        <v>46082</v>
      </c>
      <c r="G75" s="103">
        <v>46082</v>
      </c>
      <c r="H75" s="103">
        <v>46265</v>
      </c>
      <c r="I75" s="89">
        <v>145000</v>
      </c>
      <c r="J75" s="89">
        <v>4161.5</v>
      </c>
      <c r="K75" s="89">
        <v>4408</v>
      </c>
      <c r="L75" s="89">
        <v>22210.55</v>
      </c>
      <c r="M75" s="89">
        <v>12094.78</v>
      </c>
      <c r="N75" s="89">
        <f t="shared" si="2"/>
        <v>42874.83</v>
      </c>
      <c r="O75" s="89">
        <f t="shared" si="3"/>
        <v>102125.17</v>
      </c>
      <c r="P75" s="100" t="s">
        <v>198</v>
      </c>
    </row>
    <row r="76" spans="1:16" ht="19.5" customHeight="1" x14ac:dyDescent="0.25">
      <c r="A76" s="102">
        <v>68</v>
      </c>
      <c r="B76" s="2" t="s">
        <v>1084</v>
      </c>
      <c r="C76" s="17" t="s">
        <v>1285</v>
      </c>
      <c r="D76" s="17" t="s">
        <v>735</v>
      </c>
      <c r="E76" s="13" t="s">
        <v>907</v>
      </c>
      <c r="F76" s="103">
        <v>45839</v>
      </c>
      <c r="G76" s="103">
        <v>46204</v>
      </c>
      <c r="H76" s="103">
        <v>46387</v>
      </c>
      <c r="I76" s="89">
        <v>135000</v>
      </c>
      <c r="J76" s="89">
        <v>3874.5</v>
      </c>
      <c r="K76" s="89">
        <v>4104</v>
      </c>
      <c r="L76" s="89">
        <v>20338.240000000002</v>
      </c>
      <c r="M76" s="89">
        <v>25</v>
      </c>
      <c r="N76" s="89">
        <f t="shared" si="2"/>
        <v>28341.74</v>
      </c>
      <c r="O76" s="89">
        <f t="shared" si="3"/>
        <v>106658.26</v>
      </c>
      <c r="P76" s="100" t="s">
        <v>199</v>
      </c>
    </row>
    <row r="77" spans="1:16" ht="19.5" customHeight="1" x14ac:dyDescent="0.25">
      <c r="A77" s="102">
        <v>69</v>
      </c>
      <c r="B77" s="2" t="s">
        <v>1178</v>
      </c>
      <c r="C77" s="17" t="s">
        <v>1286</v>
      </c>
      <c r="D77" s="17" t="s">
        <v>809</v>
      </c>
      <c r="E77" s="13" t="s">
        <v>907</v>
      </c>
      <c r="F77" s="103">
        <v>46113</v>
      </c>
      <c r="G77" s="103">
        <v>46113</v>
      </c>
      <c r="H77" s="103">
        <v>46295</v>
      </c>
      <c r="I77" s="89">
        <v>145000</v>
      </c>
      <c r="J77" s="89">
        <v>4161.5</v>
      </c>
      <c r="K77" s="89">
        <v>4408</v>
      </c>
      <c r="L77" s="89">
        <v>22210.55</v>
      </c>
      <c r="M77" s="89">
        <v>6294.78</v>
      </c>
      <c r="N77" s="89">
        <f t="shared" si="2"/>
        <v>37074.83</v>
      </c>
      <c r="O77" s="89">
        <f t="shared" si="3"/>
        <v>107925.17</v>
      </c>
      <c r="P77" s="37" t="s">
        <v>199</v>
      </c>
    </row>
    <row r="78" spans="1:16" ht="19.5" customHeight="1" x14ac:dyDescent="0.25">
      <c r="A78" s="102">
        <v>70</v>
      </c>
      <c r="B78" s="2" t="s">
        <v>1179</v>
      </c>
      <c r="C78" s="17" t="s">
        <v>1287</v>
      </c>
      <c r="D78" s="17" t="s">
        <v>1181</v>
      </c>
      <c r="E78" s="13" t="s">
        <v>907</v>
      </c>
      <c r="F78" s="103">
        <v>46113</v>
      </c>
      <c r="G78" s="103">
        <v>46113</v>
      </c>
      <c r="H78" s="103">
        <v>46295</v>
      </c>
      <c r="I78" s="89">
        <v>135000</v>
      </c>
      <c r="J78" s="89">
        <v>3874.5</v>
      </c>
      <c r="K78" s="89">
        <v>4104</v>
      </c>
      <c r="L78" s="89">
        <v>20338.240000000002</v>
      </c>
      <c r="M78" s="89">
        <v>4075</v>
      </c>
      <c r="N78" s="89">
        <f t="shared" si="2"/>
        <v>32391.74</v>
      </c>
      <c r="O78" s="89">
        <f t="shared" si="3"/>
        <v>102608.26</v>
      </c>
      <c r="P78" s="37" t="s">
        <v>198</v>
      </c>
    </row>
    <row r="79" spans="1:16" ht="19.5" customHeight="1" x14ac:dyDescent="0.25">
      <c r="A79" s="102">
        <v>71</v>
      </c>
      <c r="B79" s="2" t="s">
        <v>1174</v>
      </c>
      <c r="C79" s="17" t="s">
        <v>1288</v>
      </c>
      <c r="D79" s="17" t="s">
        <v>1175</v>
      </c>
      <c r="E79" s="13" t="s">
        <v>907</v>
      </c>
      <c r="F79" s="103">
        <v>46113</v>
      </c>
      <c r="G79" s="103">
        <v>46113</v>
      </c>
      <c r="H79" s="103">
        <v>46295</v>
      </c>
      <c r="I79" s="89">
        <v>135000</v>
      </c>
      <c r="J79" s="89">
        <v>3874.5</v>
      </c>
      <c r="K79" s="89">
        <v>4104</v>
      </c>
      <c r="L79" s="89">
        <v>20338.240000000002</v>
      </c>
      <c r="M79" s="89">
        <v>13525</v>
      </c>
      <c r="N79" s="89">
        <f t="shared" si="2"/>
        <v>41841.740000000005</v>
      </c>
      <c r="O79" s="89">
        <f t="shared" si="3"/>
        <v>93158.26</v>
      </c>
      <c r="P79" s="37" t="s">
        <v>198</v>
      </c>
    </row>
    <row r="80" spans="1:16" ht="19.5" customHeight="1" x14ac:dyDescent="0.25">
      <c r="A80" s="102">
        <v>72</v>
      </c>
      <c r="B80" s="2" t="s">
        <v>153</v>
      </c>
      <c r="C80" s="17" t="s">
        <v>1289</v>
      </c>
      <c r="D80" s="17" t="s">
        <v>1182</v>
      </c>
      <c r="E80" s="13" t="s">
        <v>907</v>
      </c>
      <c r="F80" s="103">
        <v>44126</v>
      </c>
      <c r="G80" s="103">
        <v>46135</v>
      </c>
      <c r="H80" s="103">
        <v>46318</v>
      </c>
      <c r="I80" s="89">
        <v>135000</v>
      </c>
      <c r="J80" s="89">
        <v>3874.5</v>
      </c>
      <c r="K80" s="89">
        <v>4104</v>
      </c>
      <c r="L80" s="89">
        <v>20338.240000000002</v>
      </c>
      <c r="M80" s="89">
        <v>25</v>
      </c>
      <c r="N80" s="89">
        <f t="shared" si="2"/>
        <v>28341.74</v>
      </c>
      <c r="O80" s="89">
        <f t="shared" si="3"/>
        <v>106658.26</v>
      </c>
      <c r="P80" s="37" t="s">
        <v>198</v>
      </c>
    </row>
    <row r="81" spans="1:16" ht="19.5" customHeight="1" x14ac:dyDescent="0.25">
      <c r="A81" s="102">
        <v>73</v>
      </c>
      <c r="B81" s="2" t="s">
        <v>849</v>
      </c>
      <c r="C81" s="17" t="s">
        <v>1278</v>
      </c>
      <c r="D81" s="17" t="s">
        <v>1096</v>
      </c>
      <c r="E81" s="13" t="s">
        <v>907</v>
      </c>
      <c r="F81" s="103">
        <v>45992</v>
      </c>
      <c r="G81" s="103">
        <v>46174</v>
      </c>
      <c r="H81" s="103">
        <v>46356</v>
      </c>
      <c r="I81" s="89">
        <v>135000</v>
      </c>
      <c r="J81" s="89">
        <v>3874.5</v>
      </c>
      <c r="K81" s="89">
        <v>4104</v>
      </c>
      <c r="L81" s="89">
        <v>20338.240000000002</v>
      </c>
      <c r="M81" s="89">
        <v>6775</v>
      </c>
      <c r="N81" s="89">
        <f t="shared" si="2"/>
        <v>35091.740000000005</v>
      </c>
      <c r="O81" s="89">
        <f t="shared" si="3"/>
        <v>99908.26</v>
      </c>
      <c r="P81" s="37" t="s">
        <v>199</v>
      </c>
    </row>
    <row r="82" spans="1:16" ht="19.5" customHeight="1" x14ac:dyDescent="0.25">
      <c r="A82" s="102">
        <v>74</v>
      </c>
      <c r="B82" s="2" t="s">
        <v>142</v>
      </c>
      <c r="C82" s="17" t="s">
        <v>1290</v>
      </c>
      <c r="D82" s="17" t="s">
        <v>762</v>
      </c>
      <c r="E82" s="13" t="s">
        <v>907</v>
      </c>
      <c r="F82" s="103">
        <v>44348</v>
      </c>
      <c r="G82" s="103">
        <v>46174</v>
      </c>
      <c r="H82" s="103">
        <v>46356</v>
      </c>
      <c r="I82" s="89">
        <v>135000</v>
      </c>
      <c r="J82" s="89">
        <v>3874.5</v>
      </c>
      <c r="K82" s="89">
        <v>4104</v>
      </c>
      <c r="L82" s="89">
        <v>20338.240000000002</v>
      </c>
      <c r="M82" s="89">
        <v>25</v>
      </c>
      <c r="N82" s="89">
        <f t="shared" si="2"/>
        <v>28341.74</v>
      </c>
      <c r="O82" s="89">
        <f t="shared" si="3"/>
        <v>106658.26</v>
      </c>
      <c r="P82" s="37" t="s">
        <v>198</v>
      </c>
    </row>
    <row r="83" spans="1:16" ht="19.5" customHeight="1" x14ac:dyDescent="0.25">
      <c r="A83" s="102">
        <v>75</v>
      </c>
      <c r="B83" s="2" t="s">
        <v>277</v>
      </c>
      <c r="C83" s="17" t="s">
        <v>1291</v>
      </c>
      <c r="D83" s="17" t="s">
        <v>112</v>
      </c>
      <c r="E83" s="13" t="s">
        <v>907</v>
      </c>
      <c r="F83" s="103">
        <v>45809</v>
      </c>
      <c r="G83" s="103">
        <v>46174</v>
      </c>
      <c r="H83" s="103">
        <v>46356</v>
      </c>
      <c r="I83" s="89">
        <v>135000</v>
      </c>
      <c r="J83" s="89">
        <v>3874.5</v>
      </c>
      <c r="K83" s="89">
        <v>4104</v>
      </c>
      <c r="L83" s="89">
        <v>20338.240000000002</v>
      </c>
      <c r="M83" s="89">
        <v>19470.919999999998</v>
      </c>
      <c r="N83" s="89">
        <f t="shared" si="2"/>
        <v>47787.66</v>
      </c>
      <c r="O83" s="89">
        <f t="shared" si="3"/>
        <v>87212.34</v>
      </c>
      <c r="P83" s="37" t="s">
        <v>198</v>
      </c>
    </row>
    <row r="84" spans="1:16" ht="19.5" customHeight="1" x14ac:dyDescent="0.25">
      <c r="A84" s="102">
        <v>76</v>
      </c>
      <c r="B84" s="2" t="s">
        <v>1092</v>
      </c>
      <c r="C84" s="17" t="s">
        <v>1292</v>
      </c>
      <c r="D84" s="17" t="s">
        <v>756</v>
      </c>
      <c r="E84" s="13" t="s">
        <v>907</v>
      </c>
      <c r="F84" s="103">
        <v>45870</v>
      </c>
      <c r="G84" s="103">
        <v>46054</v>
      </c>
      <c r="H84" s="103">
        <v>46234</v>
      </c>
      <c r="I84" s="89">
        <v>145000</v>
      </c>
      <c r="J84" s="89">
        <v>4161.5</v>
      </c>
      <c r="K84" s="89">
        <v>4408</v>
      </c>
      <c r="L84" s="89">
        <v>22690.49</v>
      </c>
      <c r="M84" s="89">
        <v>7375</v>
      </c>
      <c r="N84" s="89">
        <f t="shared" si="2"/>
        <v>38634.990000000005</v>
      </c>
      <c r="O84" s="89">
        <f t="shared" si="3"/>
        <v>106365.01</v>
      </c>
      <c r="P84" s="37" t="s">
        <v>199</v>
      </c>
    </row>
    <row r="85" spans="1:16" ht="19.5" customHeight="1" x14ac:dyDescent="0.25">
      <c r="A85" s="102">
        <v>77</v>
      </c>
      <c r="B85" s="2" t="s">
        <v>1223</v>
      </c>
      <c r="C85" s="17" t="s">
        <v>1293</v>
      </c>
      <c r="D85" s="17" t="s">
        <v>763</v>
      </c>
      <c r="E85" s="13" t="s">
        <v>907</v>
      </c>
      <c r="F85" s="103">
        <v>46174</v>
      </c>
      <c r="G85" s="103">
        <v>46356</v>
      </c>
      <c r="H85" s="103">
        <v>46356</v>
      </c>
      <c r="I85" s="89">
        <v>135000</v>
      </c>
      <c r="J85" s="89">
        <v>3874.5</v>
      </c>
      <c r="K85" s="89">
        <v>4104</v>
      </c>
      <c r="L85" s="89">
        <v>20338.240000000002</v>
      </c>
      <c r="M85" s="89">
        <v>4275</v>
      </c>
      <c r="N85" s="89">
        <f t="shared" si="2"/>
        <v>32591.74</v>
      </c>
      <c r="O85" s="89">
        <f t="shared" si="3"/>
        <v>102408.26</v>
      </c>
      <c r="P85" s="37" t="s">
        <v>199</v>
      </c>
    </row>
    <row r="86" spans="1:16" ht="19.5" customHeight="1" x14ac:dyDescent="0.25">
      <c r="A86" s="102">
        <v>78</v>
      </c>
      <c r="B86" s="2" t="s">
        <v>984</v>
      </c>
      <c r="C86" s="17" t="s">
        <v>1298</v>
      </c>
      <c r="D86" s="17" t="s">
        <v>1364</v>
      </c>
      <c r="E86" s="13" t="s">
        <v>907</v>
      </c>
      <c r="F86" s="103">
        <v>45778</v>
      </c>
      <c r="G86" s="103">
        <v>46142</v>
      </c>
      <c r="H86" s="103">
        <v>46327</v>
      </c>
      <c r="I86" s="89">
        <v>135000</v>
      </c>
      <c r="J86" s="89">
        <v>3874.5</v>
      </c>
      <c r="K86" s="89">
        <v>4104</v>
      </c>
      <c r="L86" s="89">
        <v>20338.240000000002</v>
      </c>
      <c r="M86" s="89">
        <v>4075</v>
      </c>
      <c r="N86" s="89">
        <f>+J86+K86+L86+M86</f>
        <v>32391.74</v>
      </c>
      <c r="O86" s="89">
        <f>+I86-N86</f>
        <v>102608.26</v>
      </c>
      <c r="P86" s="37" t="s">
        <v>199</v>
      </c>
    </row>
    <row r="87" spans="1:16" ht="19.5" customHeight="1" x14ac:dyDescent="0.25">
      <c r="A87" s="102">
        <v>79</v>
      </c>
      <c r="B87" s="2" t="s">
        <v>289</v>
      </c>
      <c r="C87" s="17" t="s">
        <v>695</v>
      </c>
      <c r="D87" s="17" t="s">
        <v>1362</v>
      </c>
      <c r="E87" s="13" t="s">
        <v>907</v>
      </c>
      <c r="F87" s="103">
        <v>44348</v>
      </c>
      <c r="G87" s="103">
        <v>46174</v>
      </c>
      <c r="H87" s="103">
        <v>46356</v>
      </c>
      <c r="I87" s="89">
        <v>150000</v>
      </c>
      <c r="J87" s="89">
        <v>4305</v>
      </c>
      <c r="K87" s="89">
        <v>4560</v>
      </c>
      <c r="L87" s="89">
        <v>23866.62</v>
      </c>
      <c r="M87" s="89">
        <v>27067</v>
      </c>
      <c r="N87" s="89">
        <f t="shared" si="2"/>
        <v>59798.619999999995</v>
      </c>
      <c r="O87" s="89">
        <f t="shared" si="3"/>
        <v>90201.38</v>
      </c>
      <c r="P87" s="37" t="s">
        <v>198</v>
      </c>
    </row>
    <row r="88" spans="1:16" ht="19.5" customHeight="1" x14ac:dyDescent="0.25">
      <c r="A88" s="102">
        <v>80</v>
      </c>
      <c r="B88" s="2" t="s">
        <v>219</v>
      </c>
      <c r="C88" s="17" t="s">
        <v>695</v>
      </c>
      <c r="D88" s="17" t="s">
        <v>1362</v>
      </c>
      <c r="E88" s="13" t="s">
        <v>907</v>
      </c>
      <c r="F88" s="103">
        <v>44348</v>
      </c>
      <c r="G88" s="103">
        <v>46174</v>
      </c>
      <c r="H88" s="103">
        <v>46356</v>
      </c>
      <c r="I88" s="89">
        <v>110000</v>
      </c>
      <c r="J88" s="89">
        <v>3157</v>
      </c>
      <c r="K88" s="89">
        <v>3344</v>
      </c>
      <c r="L88" s="89">
        <v>14457.62</v>
      </c>
      <c r="M88" s="89">
        <v>25799.27</v>
      </c>
      <c r="N88" s="89">
        <f t="shared" si="2"/>
        <v>46757.89</v>
      </c>
      <c r="O88" s="89">
        <f t="shared" si="3"/>
        <v>63242.11</v>
      </c>
      <c r="P88" s="37" t="s">
        <v>198</v>
      </c>
    </row>
    <row r="89" spans="1:16" ht="19.5" customHeight="1" x14ac:dyDescent="0.25">
      <c r="A89" s="102">
        <v>81</v>
      </c>
      <c r="B89" s="2" t="s">
        <v>874</v>
      </c>
      <c r="C89" s="17" t="s">
        <v>26</v>
      </c>
      <c r="D89" s="17" t="s">
        <v>730</v>
      </c>
      <c r="E89" s="13" t="s">
        <v>907</v>
      </c>
      <c r="F89" s="103">
        <v>45566</v>
      </c>
      <c r="G89" s="103">
        <v>46112</v>
      </c>
      <c r="H89" s="103">
        <v>46295</v>
      </c>
      <c r="I89" s="89">
        <v>100000</v>
      </c>
      <c r="J89" s="89">
        <v>2870</v>
      </c>
      <c r="K89" s="89">
        <v>3040</v>
      </c>
      <c r="L89" s="89">
        <v>12105.37</v>
      </c>
      <c r="M89" s="89">
        <v>25</v>
      </c>
      <c r="N89" s="89">
        <f t="shared" si="2"/>
        <v>18040.370000000003</v>
      </c>
      <c r="O89" s="89">
        <f t="shared" si="3"/>
        <v>81959.63</v>
      </c>
      <c r="P89" s="37" t="s">
        <v>198</v>
      </c>
    </row>
    <row r="90" spans="1:16" ht="19.5" customHeight="1" x14ac:dyDescent="0.25">
      <c r="A90" s="102">
        <v>82</v>
      </c>
      <c r="B90" s="2" t="s">
        <v>347</v>
      </c>
      <c r="C90" s="17" t="s">
        <v>26</v>
      </c>
      <c r="D90" s="17" t="s">
        <v>1385</v>
      </c>
      <c r="E90" s="13" t="s">
        <v>907</v>
      </c>
      <c r="F90" s="103">
        <v>44378</v>
      </c>
      <c r="G90" s="103">
        <v>46204</v>
      </c>
      <c r="H90" s="103">
        <v>46387</v>
      </c>
      <c r="I90" s="89">
        <v>90000</v>
      </c>
      <c r="J90" s="89">
        <v>2583</v>
      </c>
      <c r="K90" s="89">
        <v>2736</v>
      </c>
      <c r="L90" s="89">
        <v>9753.1200000000008</v>
      </c>
      <c r="M90" s="89">
        <v>25</v>
      </c>
      <c r="N90" s="89">
        <f t="shared" si="2"/>
        <v>15097.12</v>
      </c>
      <c r="O90" s="89">
        <f t="shared" si="3"/>
        <v>74902.880000000005</v>
      </c>
      <c r="P90" s="37" t="s">
        <v>198</v>
      </c>
    </row>
    <row r="91" spans="1:16" ht="19.5" customHeight="1" x14ac:dyDescent="0.25">
      <c r="A91" s="102">
        <v>83</v>
      </c>
      <c r="B91" s="2" t="s">
        <v>579</v>
      </c>
      <c r="C91" s="17" t="s">
        <v>26</v>
      </c>
      <c r="D91" s="17" t="s">
        <v>1385</v>
      </c>
      <c r="E91" s="13" t="s">
        <v>907</v>
      </c>
      <c r="F91" s="103">
        <v>45047</v>
      </c>
      <c r="G91" s="103">
        <v>46142</v>
      </c>
      <c r="H91" s="103">
        <v>46327</v>
      </c>
      <c r="I91" s="89">
        <v>80000</v>
      </c>
      <c r="J91" s="89">
        <v>2296</v>
      </c>
      <c r="K91" s="89">
        <v>2432</v>
      </c>
      <c r="L91" s="89">
        <v>7400.87</v>
      </c>
      <c r="M91" s="89">
        <v>10425</v>
      </c>
      <c r="N91" s="89">
        <f t="shared" si="2"/>
        <v>22553.87</v>
      </c>
      <c r="O91" s="89">
        <f t="shared" si="3"/>
        <v>57446.130000000005</v>
      </c>
      <c r="P91" s="37" t="s">
        <v>198</v>
      </c>
    </row>
    <row r="92" spans="1:16" ht="19.5" customHeight="1" x14ac:dyDescent="0.25">
      <c r="A92" s="102">
        <v>84</v>
      </c>
      <c r="B92" s="2" t="s">
        <v>226</v>
      </c>
      <c r="C92" s="17" t="s">
        <v>1294</v>
      </c>
      <c r="D92" s="17" t="s">
        <v>797</v>
      </c>
      <c r="E92" s="13" t="s">
        <v>907</v>
      </c>
      <c r="F92" s="103">
        <v>44348</v>
      </c>
      <c r="G92" s="103">
        <v>46174</v>
      </c>
      <c r="H92" s="103">
        <v>46356</v>
      </c>
      <c r="I92" s="89">
        <v>110000</v>
      </c>
      <c r="J92" s="89">
        <v>3157</v>
      </c>
      <c r="K92" s="89">
        <v>3344</v>
      </c>
      <c r="L92" s="89">
        <v>14457.62</v>
      </c>
      <c r="M92" s="89">
        <v>25</v>
      </c>
      <c r="N92" s="89">
        <f t="shared" si="2"/>
        <v>20983.620000000003</v>
      </c>
      <c r="O92" s="89">
        <f t="shared" si="3"/>
        <v>89016.38</v>
      </c>
      <c r="P92" s="37" t="s">
        <v>198</v>
      </c>
    </row>
    <row r="93" spans="1:16" ht="19.5" customHeight="1" x14ac:dyDescent="0.25">
      <c r="A93" s="102">
        <v>85</v>
      </c>
      <c r="B93" s="2" t="s">
        <v>230</v>
      </c>
      <c r="C93" s="17" t="s">
        <v>26</v>
      </c>
      <c r="D93" s="17" t="s">
        <v>1175</v>
      </c>
      <c r="E93" s="13" t="s">
        <v>907</v>
      </c>
      <c r="F93" s="103">
        <v>44378</v>
      </c>
      <c r="G93" s="103">
        <v>46204</v>
      </c>
      <c r="H93" s="103">
        <v>46387</v>
      </c>
      <c r="I93" s="89">
        <v>70000</v>
      </c>
      <c r="J93" s="89">
        <v>2009</v>
      </c>
      <c r="K93" s="89">
        <v>2128</v>
      </c>
      <c r="L93" s="89">
        <v>5368.48</v>
      </c>
      <c r="M93" s="89">
        <v>25804</v>
      </c>
      <c r="N93" s="89">
        <f t="shared" si="2"/>
        <v>35309.479999999996</v>
      </c>
      <c r="O93" s="89">
        <f t="shared" si="3"/>
        <v>34690.520000000004</v>
      </c>
      <c r="P93" s="37" t="s">
        <v>198</v>
      </c>
    </row>
    <row r="94" spans="1:16" ht="19.5" customHeight="1" x14ac:dyDescent="0.25">
      <c r="A94" s="102">
        <v>86</v>
      </c>
      <c r="B94" s="2" t="s">
        <v>1107</v>
      </c>
      <c r="C94" s="17" t="s">
        <v>1295</v>
      </c>
      <c r="D94" s="17" t="s">
        <v>799</v>
      </c>
      <c r="E94" s="13" t="s">
        <v>907</v>
      </c>
      <c r="F94" s="103">
        <v>45901</v>
      </c>
      <c r="G94" s="103">
        <v>46081</v>
      </c>
      <c r="H94" s="103">
        <v>46266</v>
      </c>
      <c r="I94" s="89">
        <v>90000</v>
      </c>
      <c r="J94" s="89">
        <v>2583</v>
      </c>
      <c r="K94" s="89">
        <v>2736</v>
      </c>
      <c r="L94" s="89">
        <v>9753.1200000000008</v>
      </c>
      <c r="M94" s="89">
        <v>2725</v>
      </c>
      <c r="N94" s="89">
        <f t="shared" si="2"/>
        <v>17797.120000000003</v>
      </c>
      <c r="O94" s="89">
        <f t="shared" si="3"/>
        <v>72202.880000000005</v>
      </c>
      <c r="P94" s="37" t="s">
        <v>198</v>
      </c>
    </row>
    <row r="95" spans="1:16" ht="19.5" customHeight="1" x14ac:dyDescent="0.25">
      <c r="A95" s="102">
        <v>87</v>
      </c>
      <c r="B95" s="2" t="s">
        <v>482</v>
      </c>
      <c r="C95" s="17" t="s">
        <v>26</v>
      </c>
      <c r="D95" s="17" t="s">
        <v>753</v>
      </c>
      <c r="E95" s="13" t="s">
        <v>907</v>
      </c>
      <c r="F95" s="103">
        <v>44743</v>
      </c>
      <c r="G95" s="103">
        <v>46204</v>
      </c>
      <c r="H95" s="103">
        <v>46387</v>
      </c>
      <c r="I95" s="89">
        <v>110000</v>
      </c>
      <c r="J95" s="89">
        <v>3157</v>
      </c>
      <c r="K95" s="89">
        <v>3344</v>
      </c>
      <c r="L95" s="89">
        <v>13977.67</v>
      </c>
      <c r="M95" s="89">
        <v>9465.0999999999985</v>
      </c>
      <c r="N95" s="89">
        <f t="shared" si="2"/>
        <v>29943.769999999997</v>
      </c>
      <c r="O95" s="89">
        <f t="shared" si="3"/>
        <v>80056.23000000001</v>
      </c>
      <c r="P95" s="37" t="s">
        <v>198</v>
      </c>
    </row>
    <row r="96" spans="1:16" ht="19.5" customHeight="1" x14ac:dyDescent="0.25">
      <c r="A96" s="102">
        <v>88</v>
      </c>
      <c r="B96" s="2" t="s">
        <v>149</v>
      </c>
      <c r="C96" s="17" t="s">
        <v>1296</v>
      </c>
      <c r="D96" s="17" t="s">
        <v>1363</v>
      </c>
      <c r="E96" s="13" t="s">
        <v>907</v>
      </c>
      <c r="F96" s="103">
        <v>43840</v>
      </c>
      <c r="G96" s="103">
        <v>46185</v>
      </c>
      <c r="H96" s="103">
        <v>46368</v>
      </c>
      <c r="I96" s="89">
        <v>90000</v>
      </c>
      <c r="J96" s="89">
        <v>2583</v>
      </c>
      <c r="K96" s="89">
        <v>2736</v>
      </c>
      <c r="L96" s="89">
        <v>9753.1200000000008</v>
      </c>
      <c r="M96" s="89">
        <v>25</v>
      </c>
      <c r="N96" s="89">
        <f t="shared" si="2"/>
        <v>15097.12</v>
      </c>
      <c r="O96" s="89">
        <f t="shared" si="3"/>
        <v>74902.880000000005</v>
      </c>
      <c r="P96" s="37" t="s">
        <v>198</v>
      </c>
    </row>
    <row r="97" spans="1:16" ht="19.5" customHeight="1" x14ac:dyDescent="0.25">
      <c r="A97" s="102">
        <v>89</v>
      </c>
      <c r="B97" s="2" t="s">
        <v>515</v>
      </c>
      <c r="C97" s="17" t="s">
        <v>1297</v>
      </c>
      <c r="D97" s="17" t="s">
        <v>733</v>
      </c>
      <c r="E97" s="13" t="s">
        <v>907</v>
      </c>
      <c r="F97" s="103">
        <v>44896</v>
      </c>
      <c r="G97" s="103">
        <v>46142</v>
      </c>
      <c r="H97" s="103">
        <v>46327</v>
      </c>
      <c r="I97" s="89">
        <v>85000</v>
      </c>
      <c r="J97" s="89">
        <v>2439.5</v>
      </c>
      <c r="K97" s="89">
        <v>2584</v>
      </c>
      <c r="L97" s="89">
        <v>7617.1</v>
      </c>
      <c r="M97" s="89">
        <v>7864.5599999999995</v>
      </c>
      <c r="N97" s="89">
        <f t="shared" si="2"/>
        <v>20505.16</v>
      </c>
      <c r="O97" s="89">
        <f t="shared" si="3"/>
        <v>64494.84</v>
      </c>
      <c r="P97" s="37" t="s">
        <v>199</v>
      </c>
    </row>
    <row r="98" spans="1:16" ht="19.5" customHeight="1" x14ac:dyDescent="0.25">
      <c r="A98" s="102">
        <v>90</v>
      </c>
      <c r="B98" s="2" t="s">
        <v>551</v>
      </c>
      <c r="C98" s="17" t="s">
        <v>26</v>
      </c>
      <c r="D98" s="17" t="s">
        <v>1384</v>
      </c>
      <c r="E98" s="13" t="s">
        <v>907</v>
      </c>
      <c r="F98" s="103">
        <v>44958</v>
      </c>
      <c r="G98" s="103">
        <v>46054</v>
      </c>
      <c r="H98" s="103">
        <v>46234</v>
      </c>
      <c r="I98" s="89">
        <v>80000</v>
      </c>
      <c r="J98" s="89">
        <v>2296</v>
      </c>
      <c r="K98" s="89">
        <v>2432</v>
      </c>
      <c r="L98" s="89">
        <v>7400.87</v>
      </c>
      <c r="M98" s="89">
        <v>2425</v>
      </c>
      <c r="N98" s="89">
        <f t="shared" si="2"/>
        <v>14553.869999999999</v>
      </c>
      <c r="O98" s="89">
        <f t="shared" si="3"/>
        <v>65446.130000000005</v>
      </c>
      <c r="P98" s="37" t="s">
        <v>198</v>
      </c>
    </row>
    <row r="99" spans="1:16" ht="19.5" customHeight="1" x14ac:dyDescent="0.25">
      <c r="A99" s="102">
        <v>91</v>
      </c>
      <c r="B99" s="2" t="s">
        <v>552</v>
      </c>
      <c r="C99" s="17" t="s">
        <v>26</v>
      </c>
      <c r="D99" s="17" t="s">
        <v>1175</v>
      </c>
      <c r="E99" s="13" t="s">
        <v>907</v>
      </c>
      <c r="F99" s="103">
        <v>44958</v>
      </c>
      <c r="G99" s="103">
        <v>46054</v>
      </c>
      <c r="H99" s="103">
        <v>46234</v>
      </c>
      <c r="I99" s="89">
        <v>80000</v>
      </c>
      <c r="J99" s="89">
        <v>2296</v>
      </c>
      <c r="K99" s="89">
        <v>2432</v>
      </c>
      <c r="L99" s="89">
        <v>7400.87</v>
      </c>
      <c r="M99" s="89">
        <v>25</v>
      </c>
      <c r="N99" s="89">
        <f t="shared" si="2"/>
        <v>12153.869999999999</v>
      </c>
      <c r="O99" s="89">
        <f t="shared" si="3"/>
        <v>67846.13</v>
      </c>
      <c r="P99" s="37" t="s">
        <v>198</v>
      </c>
    </row>
    <row r="100" spans="1:16" ht="19.5" customHeight="1" x14ac:dyDescent="0.25">
      <c r="A100" s="102">
        <v>92</v>
      </c>
      <c r="B100" s="2" t="s">
        <v>253</v>
      </c>
      <c r="C100" s="17" t="s">
        <v>26</v>
      </c>
      <c r="D100" s="17" t="s">
        <v>1385</v>
      </c>
      <c r="E100" s="13" t="s">
        <v>907</v>
      </c>
      <c r="F100" s="103">
        <v>44378</v>
      </c>
      <c r="G100" s="103">
        <v>46204</v>
      </c>
      <c r="H100" s="103">
        <v>46387</v>
      </c>
      <c r="I100" s="89">
        <v>80000</v>
      </c>
      <c r="J100" s="89">
        <v>2296</v>
      </c>
      <c r="K100" s="89">
        <v>2432</v>
      </c>
      <c r="L100" s="89">
        <v>7400.87</v>
      </c>
      <c r="M100" s="89">
        <v>11135.29</v>
      </c>
      <c r="N100" s="89">
        <f t="shared" si="2"/>
        <v>23264.16</v>
      </c>
      <c r="O100" s="89">
        <f t="shared" si="3"/>
        <v>56735.839999999997</v>
      </c>
      <c r="P100" s="37" t="s">
        <v>199</v>
      </c>
    </row>
    <row r="101" spans="1:16" ht="19.5" customHeight="1" x14ac:dyDescent="0.25">
      <c r="A101" s="102">
        <v>93</v>
      </c>
      <c r="B101" s="2" t="s">
        <v>887</v>
      </c>
      <c r="C101" s="17" t="s">
        <v>26</v>
      </c>
      <c r="D101" s="17" t="s">
        <v>797</v>
      </c>
      <c r="E101" s="13" t="s">
        <v>907</v>
      </c>
      <c r="F101" s="103">
        <v>44348</v>
      </c>
      <c r="G101" s="103">
        <v>46174</v>
      </c>
      <c r="H101" s="103">
        <v>46356</v>
      </c>
      <c r="I101" s="89">
        <v>100000</v>
      </c>
      <c r="J101" s="89">
        <v>2870</v>
      </c>
      <c r="K101" s="89">
        <v>3040</v>
      </c>
      <c r="L101" s="89">
        <v>12105.37</v>
      </c>
      <c r="M101" s="89">
        <v>27069.5</v>
      </c>
      <c r="N101" s="89">
        <f t="shared" si="2"/>
        <v>45084.87</v>
      </c>
      <c r="O101" s="89">
        <f t="shared" si="3"/>
        <v>54915.13</v>
      </c>
      <c r="P101" s="37" t="s">
        <v>199</v>
      </c>
    </row>
    <row r="102" spans="1:16" ht="19.5" customHeight="1" x14ac:dyDescent="0.25">
      <c r="A102" s="102">
        <v>94</v>
      </c>
      <c r="B102" s="2" t="s">
        <v>451</v>
      </c>
      <c r="C102" s="17" t="s">
        <v>26</v>
      </c>
      <c r="D102" s="17" t="s">
        <v>1175</v>
      </c>
      <c r="E102" s="13" t="s">
        <v>907</v>
      </c>
      <c r="F102" s="103">
        <v>44682</v>
      </c>
      <c r="G102" s="103">
        <v>46142</v>
      </c>
      <c r="H102" s="103">
        <v>46327</v>
      </c>
      <c r="I102" s="89">
        <v>50000</v>
      </c>
      <c r="J102" s="89">
        <v>1435</v>
      </c>
      <c r="K102" s="89">
        <v>1520</v>
      </c>
      <c r="L102" s="89">
        <v>1854</v>
      </c>
      <c r="M102" s="89">
        <v>25</v>
      </c>
      <c r="N102" s="89">
        <f t="shared" si="2"/>
        <v>4834</v>
      </c>
      <c r="O102" s="89">
        <f t="shared" si="3"/>
        <v>45166</v>
      </c>
      <c r="P102" s="37" t="s">
        <v>198</v>
      </c>
    </row>
    <row r="103" spans="1:16" ht="19.5" customHeight="1" x14ac:dyDescent="0.25">
      <c r="A103" s="102">
        <v>95</v>
      </c>
      <c r="B103" s="2" t="s">
        <v>160</v>
      </c>
      <c r="C103" s="17" t="s">
        <v>26</v>
      </c>
      <c r="D103" s="17" t="s">
        <v>105</v>
      </c>
      <c r="E103" s="13" t="s">
        <v>907</v>
      </c>
      <c r="F103" s="103">
        <v>44105</v>
      </c>
      <c r="G103" s="103">
        <v>46112</v>
      </c>
      <c r="H103" s="103">
        <v>46295</v>
      </c>
      <c r="I103" s="89">
        <v>130000</v>
      </c>
      <c r="J103" s="89">
        <v>3731</v>
      </c>
      <c r="K103" s="89">
        <v>3952</v>
      </c>
      <c r="L103" s="89">
        <v>19162.12</v>
      </c>
      <c r="M103" s="89">
        <v>25</v>
      </c>
      <c r="N103" s="89">
        <f t="shared" si="2"/>
        <v>26870.12</v>
      </c>
      <c r="O103" s="89">
        <f t="shared" si="3"/>
        <v>103129.88</v>
      </c>
      <c r="P103" s="37" t="s">
        <v>199</v>
      </c>
    </row>
    <row r="104" spans="1:16" ht="19.5" customHeight="1" x14ac:dyDescent="0.25">
      <c r="A104" s="102">
        <v>96</v>
      </c>
      <c r="B104" s="2" t="s">
        <v>275</v>
      </c>
      <c r="C104" s="17" t="s">
        <v>26</v>
      </c>
      <c r="D104" s="17" t="s">
        <v>797</v>
      </c>
      <c r="E104" s="13" t="s">
        <v>907</v>
      </c>
      <c r="F104" s="103">
        <v>44348</v>
      </c>
      <c r="G104" s="103">
        <v>46174</v>
      </c>
      <c r="H104" s="103">
        <v>46356</v>
      </c>
      <c r="I104" s="89">
        <v>100000</v>
      </c>
      <c r="J104" s="89">
        <v>2870</v>
      </c>
      <c r="K104" s="89">
        <v>3040</v>
      </c>
      <c r="L104" s="89">
        <v>11145.48</v>
      </c>
      <c r="M104" s="89">
        <v>15870.119999999999</v>
      </c>
      <c r="N104" s="89">
        <f t="shared" si="2"/>
        <v>32925.599999999999</v>
      </c>
      <c r="O104" s="89">
        <f t="shared" si="3"/>
        <v>67074.399999999994</v>
      </c>
      <c r="P104" s="37" t="s">
        <v>198</v>
      </c>
    </row>
    <row r="105" spans="1:16" ht="19.5" customHeight="1" x14ac:dyDescent="0.25">
      <c r="A105" s="102">
        <v>97</v>
      </c>
      <c r="B105" s="2" t="s">
        <v>291</v>
      </c>
      <c r="C105" s="17" t="s">
        <v>26</v>
      </c>
      <c r="D105" s="17" t="s">
        <v>724</v>
      </c>
      <c r="E105" s="13" t="s">
        <v>907</v>
      </c>
      <c r="F105" s="103">
        <v>44378</v>
      </c>
      <c r="G105" s="103">
        <v>46204</v>
      </c>
      <c r="H105" s="103">
        <v>46387</v>
      </c>
      <c r="I105" s="89">
        <v>80000</v>
      </c>
      <c r="J105" s="89">
        <v>2296</v>
      </c>
      <c r="K105" s="89">
        <v>2432</v>
      </c>
      <c r="L105" s="89">
        <v>7400.87</v>
      </c>
      <c r="M105" s="89">
        <v>6403.3</v>
      </c>
      <c r="N105" s="89">
        <f t="shared" si="2"/>
        <v>18532.169999999998</v>
      </c>
      <c r="O105" s="89">
        <f t="shared" si="3"/>
        <v>61467.83</v>
      </c>
      <c r="P105" s="37" t="s">
        <v>199</v>
      </c>
    </row>
    <row r="106" spans="1:16" ht="19.5" customHeight="1" x14ac:dyDescent="0.25">
      <c r="A106" s="102">
        <v>98</v>
      </c>
      <c r="B106" s="2" t="s">
        <v>292</v>
      </c>
      <c r="C106" s="17" t="s">
        <v>26</v>
      </c>
      <c r="D106" s="17" t="s">
        <v>4</v>
      </c>
      <c r="E106" s="13" t="s">
        <v>907</v>
      </c>
      <c r="F106" s="103">
        <v>44348</v>
      </c>
      <c r="G106" s="103">
        <v>46174</v>
      </c>
      <c r="H106" s="103">
        <v>46356</v>
      </c>
      <c r="I106" s="89">
        <v>100000</v>
      </c>
      <c r="J106" s="89">
        <v>2870</v>
      </c>
      <c r="K106" s="89">
        <v>3040</v>
      </c>
      <c r="L106" s="89">
        <v>12105.37</v>
      </c>
      <c r="M106" s="89">
        <v>6025</v>
      </c>
      <c r="N106" s="89">
        <f t="shared" si="2"/>
        <v>24040.370000000003</v>
      </c>
      <c r="O106" s="89">
        <f t="shared" si="3"/>
        <v>75959.63</v>
      </c>
      <c r="P106" s="37" t="s">
        <v>199</v>
      </c>
    </row>
    <row r="107" spans="1:16" ht="19.5" customHeight="1" x14ac:dyDescent="0.25">
      <c r="A107" s="102">
        <v>99</v>
      </c>
      <c r="B107" s="2" t="s">
        <v>124</v>
      </c>
      <c r="C107" s="17" t="s">
        <v>26</v>
      </c>
      <c r="D107" s="17" t="s">
        <v>127</v>
      </c>
      <c r="E107" s="13" t="s">
        <v>907</v>
      </c>
      <c r="F107" s="103">
        <v>43252</v>
      </c>
      <c r="G107" s="103">
        <v>46174</v>
      </c>
      <c r="H107" s="103">
        <v>46356</v>
      </c>
      <c r="I107" s="89">
        <v>100000</v>
      </c>
      <c r="J107" s="89">
        <v>2870</v>
      </c>
      <c r="K107" s="89">
        <v>3040</v>
      </c>
      <c r="L107" s="89">
        <v>12105.37</v>
      </c>
      <c r="M107" s="89">
        <v>25</v>
      </c>
      <c r="N107" s="89">
        <f t="shared" si="2"/>
        <v>18040.370000000003</v>
      </c>
      <c r="O107" s="89">
        <f t="shared" si="3"/>
        <v>81959.63</v>
      </c>
      <c r="P107" s="37" t="s">
        <v>199</v>
      </c>
    </row>
    <row r="108" spans="1:16" ht="19.5" customHeight="1" x14ac:dyDescent="0.25">
      <c r="A108" s="102">
        <v>100</v>
      </c>
      <c r="B108" s="2" t="s">
        <v>575</v>
      </c>
      <c r="C108" s="17" t="s">
        <v>26</v>
      </c>
      <c r="D108" s="17" t="s">
        <v>846</v>
      </c>
      <c r="E108" s="13" t="s">
        <v>907</v>
      </c>
      <c r="F108" s="103">
        <v>45383</v>
      </c>
      <c r="G108" s="103">
        <v>46112</v>
      </c>
      <c r="H108" s="103">
        <v>46295</v>
      </c>
      <c r="I108" s="89">
        <v>100000</v>
      </c>
      <c r="J108" s="89">
        <v>2870</v>
      </c>
      <c r="K108" s="89">
        <v>3040</v>
      </c>
      <c r="L108" s="89">
        <v>11625.42</v>
      </c>
      <c r="M108" s="89">
        <v>1944.78</v>
      </c>
      <c r="N108" s="89">
        <f t="shared" si="2"/>
        <v>19480.199999999997</v>
      </c>
      <c r="O108" s="89">
        <f t="shared" si="3"/>
        <v>80519.8</v>
      </c>
      <c r="P108" s="37" t="s">
        <v>198</v>
      </c>
    </row>
    <row r="109" spans="1:16" ht="19.5" customHeight="1" x14ac:dyDescent="0.25">
      <c r="A109" s="102">
        <v>101</v>
      </c>
      <c r="B109" s="2" t="s">
        <v>143</v>
      </c>
      <c r="C109" s="17" t="s">
        <v>1299</v>
      </c>
      <c r="D109" s="17" t="s">
        <v>751</v>
      </c>
      <c r="E109" s="13" t="s">
        <v>907</v>
      </c>
      <c r="F109" s="103">
        <v>44088</v>
      </c>
      <c r="G109" s="103">
        <v>46095</v>
      </c>
      <c r="H109" s="103">
        <v>46279</v>
      </c>
      <c r="I109" s="89">
        <v>70000</v>
      </c>
      <c r="J109" s="89">
        <v>2009</v>
      </c>
      <c r="K109" s="89">
        <v>2128</v>
      </c>
      <c r="L109" s="89">
        <v>5368.48</v>
      </c>
      <c r="M109" s="89">
        <v>10525</v>
      </c>
      <c r="N109" s="89">
        <f t="shared" si="2"/>
        <v>20030.48</v>
      </c>
      <c r="O109" s="89">
        <f t="shared" si="3"/>
        <v>49969.520000000004</v>
      </c>
      <c r="P109" s="37" t="s">
        <v>198</v>
      </c>
    </row>
    <row r="110" spans="1:16" ht="19.5" customHeight="1" x14ac:dyDescent="0.25">
      <c r="A110" s="102">
        <v>102</v>
      </c>
      <c r="B110" s="2" t="s">
        <v>151</v>
      </c>
      <c r="C110" s="17" t="s">
        <v>1300</v>
      </c>
      <c r="D110" s="17" t="s">
        <v>731</v>
      </c>
      <c r="E110" s="13" t="s">
        <v>907</v>
      </c>
      <c r="F110" s="103">
        <v>44111</v>
      </c>
      <c r="G110" s="103">
        <v>46120</v>
      </c>
      <c r="H110" s="103">
        <v>46303</v>
      </c>
      <c r="I110" s="89">
        <v>70000</v>
      </c>
      <c r="J110" s="89">
        <v>2009</v>
      </c>
      <c r="K110" s="89">
        <v>2128</v>
      </c>
      <c r="L110" s="89">
        <v>5368.48</v>
      </c>
      <c r="M110" s="89">
        <v>125</v>
      </c>
      <c r="N110" s="89">
        <f t="shared" si="2"/>
        <v>9630.48</v>
      </c>
      <c r="O110" s="89">
        <f t="shared" si="3"/>
        <v>60369.520000000004</v>
      </c>
      <c r="P110" s="37" t="s">
        <v>198</v>
      </c>
    </row>
    <row r="111" spans="1:16" ht="19.5" customHeight="1" x14ac:dyDescent="0.25">
      <c r="A111" s="102">
        <v>103</v>
      </c>
      <c r="B111" s="2" t="s">
        <v>162</v>
      </c>
      <c r="C111" s="17" t="s">
        <v>694</v>
      </c>
      <c r="D111" s="17" t="s">
        <v>428</v>
      </c>
      <c r="E111" s="13" t="s">
        <v>907</v>
      </c>
      <c r="F111" s="103">
        <v>44132</v>
      </c>
      <c r="G111" s="103">
        <v>46140</v>
      </c>
      <c r="H111" s="103">
        <v>46323</v>
      </c>
      <c r="I111" s="89">
        <v>70000</v>
      </c>
      <c r="J111" s="89">
        <v>2009</v>
      </c>
      <c r="K111" s="89">
        <v>2128</v>
      </c>
      <c r="L111" s="89">
        <v>5368.48</v>
      </c>
      <c r="M111" s="89">
        <v>2125</v>
      </c>
      <c r="N111" s="89">
        <f t="shared" si="2"/>
        <v>11630.48</v>
      </c>
      <c r="O111" s="89">
        <f t="shared" si="3"/>
        <v>58369.520000000004</v>
      </c>
      <c r="P111" s="37" t="s">
        <v>199</v>
      </c>
    </row>
    <row r="112" spans="1:16" ht="19.5" customHeight="1" x14ac:dyDescent="0.25">
      <c r="A112" s="102">
        <v>104</v>
      </c>
      <c r="B112" s="2" t="s">
        <v>499</v>
      </c>
      <c r="C112" s="17" t="s">
        <v>693</v>
      </c>
      <c r="D112" s="17" t="s">
        <v>730</v>
      </c>
      <c r="E112" s="13" t="s">
        <v>907</v>
      </c>
      <c r="F112" s="103">
        <v>44777</v>
      </c>
      <c r="G112" s="103">
        <v>46057</v>
      </c>
      <c r="H112" s="103">
        <v>46238</v>
      </c>
      <c r="I112" s="89">
        <v>50000</v>
      </c>
      <c r="J112" s="89">
        <v>1435</v>
      </c>
      <c r="K112" s="89">
        <v>1520</v>
      </c>
      <c r="L112" s="89">
        <v>1854</v>
      </c>
      <c r="M112" s="89">
        <v>25</v>
      </c>
      <c r="N112" s="89">
        <f t="shared" si="2"/>
        <v>4834</v>
      </c>
      <c r="O112" s="89">
        <f t="shared" si="3"/>
        <v>45166</v>
      </c>
      <c r="P112" s="37" t="s">
        <v>198</v>
      </c>
    </row>
    <row r="113" spans="1:16" ht="19.5" customHeight="1" x14ac:dyDescent="0.25">
      <c r="A113" s="102">
        <v>105</v>
      </c>
      <c r="B113" s="2" t="s">
        <v>480</v>
      </c>
      <c r="C113" s="17" t="s">
        <v>693</v>
      </c>
      <c r="D113" s="17" t="s">
        <v>730</v>
      </c>
      <c r="E113" s="13" t="s">
        <v>907</v>
      </c>
      <c r="F113" s="103">
        <v>44568</v>
      </c>
      <c r="G113" s="103">
        <v>46182</v>
      </c>
      <c r="H113" s="103">
        <v>46365</v>
      </c>
      <c r="I113" s="89">
        <v>45000</v>
      </c>
      <c r="J113" s="89">
        <v>1291.5</v>
      </c>
      <c r="K113" s="89">
        <v>1368</v>
      </c>
      <c r="L113" s="89">
        <v>1148.33</v>
      </c>
      <c r="M113" s="89">
        <v>9991.5400000000009</v>
      </c>
      <c r="N113" s="89">
        <f t="shared" si="2"/>
        <v>13799.37</v>
      </c>
      <c r="O113" s="89">
        <f t="shared" si="3"/>
        <v>31200.629999999997</v>
      </c>
      <c r="P113" s="37" t="s">
        <v>198</v>
      </c>
    </row>
    <row r="114" spans="1:16" ht="19.5" customHeight="1" x14ac:dyDescent="0.25">
      <c r="A114" s="102">
        <v>106</v>
      </c>
      <c r="B114" s="2" t="s">
        <v>374</v>
      </c>
      <c r="C114" s="17" t="s">
        <v>1301</v>
      </c>
      <c r="D114" s="17" t="s">
        <v>731</v>
      </c>
      <c r="E114" s="13" t="s">
        <v>907</v>
      </c>
      <c r="F114" s="103">
        <v>44501</v>
      </c>
      <c r="G114" s="103">
        <v>46142</v>
      </c>
      <c r="H114" s="103">
        <v>46327</v>
      </c>
      <c r="I114" s="89">
        <v>60000</v>
      </c>
      <c r="J114" s="89">
        <v>1722</v>
      </c>
      <c r="K114" s="89">
        <v>1824</v>
      </c>
      <c r="L114" s="89">
        <v>3102.72</v>
      </c>
      <c r="M114" s="89">
        <v>1944.78</v>
      </c>
      <c r="N114" s="89">
        <f t="shared" si="2"/>
        <v>8593.5</v>
      </c>
      <c r="O114" s="89">
        <f t="shared" si="3"/>
        <v>51406.5</v>
      </c>
      <c r="P114" s="37" t="s">
        <v>198</v>
      </c>
    </row>
    <row r="115" spans="1:16" ht="19.5" customHeight="1" x14ac:dyDescent="0.25">
      <c r="A115" s="102">
        <v>107</v>
      </c>
      <c r="B115" s="2" t="s">
        <v>574</v>
      </c>
      <c r="C115" s="17" t="s">
        <v>1301</v>
      </c>
      <c r="D115" s="17" t="s">
        <v>730</v>
      </c>
      <c r="E115" s="13" t="s">
        <v>907</v>
      </c>
      <c r="F115" s="103">
        <v>45017</v>
      </c>
      <c r="G115" s="103">
        <v>46112</v>
      </c>
      <c r="H115" s="103">
        <v>46295</v>
      </c>
      <c r="I115" s="89">
        <v>60000</v>
      </c>
      <c r="J115" s="89">
        <v>1722</v>
      </c>
      <c r="K115" s="89">
        <v>1824</v>
      </c>
      <c r="L115" s="89">
        <v>3486.68</v>
      </c>
      <c r="M115" s="89">
        <v>8737.65</v>
      </c>
      <c r="N115" s="89">
        <f t="shared" si="2"/>
        <v>15770.33</v>
      </c>
      <c r="O115" s="89">
        <f t="shared" si="3"/>
        <v>44229.67</v>
      </c>
      <c r="P115" s="37" t="s">
        <v>198</v>
      </c>
    </row>
    <row r="116" spans="1:16" ht="19.5" customHeight="1" x14ac:dyDescent="0.25">
      <c r="A116" s="102">
        <v>108</v>
      </c>
      <c r="B116" s="2" t="s">
        <v>234</v>
      </c>
      <c r="C116" s="17" t="s">
        <v>1302</v>
      </c>
      <c r="D116" s="17" t="s">
        <v>723</v>
      </c>
      <c r="E116" s="13" t="s">
        <v>907</v>
      </c>
      <c r="F116" s="103">
        <v>44348</v>
      </c>
      <c r="G116" s="103">
        <v>46174</v>
      </c>
      <c r="H116" s="103">
        <v>46356</v>
      </c>
      <c r="I116" s="89">
        <v>80000</v>
      </c>
      <c r="J116" s="89">
        <v>2296</v>
      </c>
      <c r="K116" s="89">
        <v>2432</v>
      </c>
      <c r="L116" s="89">
        <v>7400.87</v>
      </c>
      <c r="M116" s="89">
        <v>11325</v>
      </c>
      <c r="N116" s="89">
        <f t="shared" si="2"/>
        <v>23453.87</v>
      </c>
      <c r="O116" s="89">
        <f t="shared" si="3"/>
        <v>56546.130000000005</v>
      </c>
      <c r="P116" s="37" t="s">
        <v>198</v>
      </c>
    </row>
    <row r="117" spans="1:16" ht="19.5" customHeight="1" x14ac:dyDescent="0.25">
      <c r="A117" s="102">
        <v>109</v>
      </c>
      <c r="B117" s="2" t="s">
        <v>923</v>
      </c>
      <c r="C117" s="17" t="s">
        <v>967</v>
      </c>
      <c r="D117" s="17" t="s">
        <v>730</v>
      </c>
      <c r="E117" s="13" t="s">
        <v>907</v>
      </c>
      <c r="F117" s="103">
        <v>45658</v>
      </c>
      <c r="G117" s="103">
        <v>46204</v>
      </c>
      <c r="H117" s="103">
        <v>46387</v>
      </c>
      <c r="I117" s="89">
        <v>95000</v>
      </c>
      <c r="J117" s="89">
        <v>2726.5</v>
      </c>
      <c r="K117" s="89">
        <v>2888</v>
      </c>
      <c r="L117" s="89">
        <v>10929.24</v>
      </c>
      <c r="M117" s="89">
        <v>125</v>
      </c>
      <c r="N117" s="89">
        <f t="shared" si="2"/>
        <v>16668.739999999998</v>
      </c>
      <c r="O117" s="89">
        <f t="shared" si="3"/>
        <v>78331.260000000009</v>
      </c>
      <c r="P117" s="37" t="s">
        <v>199</v>
      </c>
    </row>
    <row r="118" spans="1:16" ht="19.5" customHeight="1" x14ac:dyDescent="0.25">
      <c r="A118" s="102">
        <v>110</v>
      </c>
      <c r="B118" s="2" t="s">
        <v>243</v>
      </c>
      <c r="C118" s="17" t="s">
        <v>1303</v>
      </c>
      <c r="D118" s="17" t="s">
        <v>752</v>
      </c>
      <c r="E118" s="13" t="s">
        <v>907</v>
      </c>
      <c r="F118" s="103">
        <v>44348</v>
      </c>
      <c r="G118" s="103">
        <v>46174</v>
      </c>
      <c r="H118" s="103">
        <v>46356</v>
      </c>
      <c r="I118" s="89">
        <v>100000</v>
      </c>
      <c r="J118" s="89">
        <v>2870</v>
      </c>
      <c r="K118" s="89">
        <v>3040</v>
      </c>
      <c r="L118" s="89">
        <v>12105.37</v>
      </c>
      <c r="M118" s="89">
        <v>25</v>
      </c>
      <c r="N118" s="89">
        <f t="shared" si="2"/>
        <v>18040.370000000003</v>
      </c>
      <c r="O118" s="89">
        <f t="shared" si="3"/>
        <v>81959.63</v>
      </c>
      <c r="P118" s="37" t="s">
        <v>198</v>
      </c>
    </row>
    <row r="119" spans="1:16" ht="19.5" customHeight="1" x14ac:dyDescent="0.25">
      <c r="A119" s="102">
        <v>111</v>
      </c>
      <c r="B119" s="2" t="s">
        <v>157</v>
      </c>
      <c r="C119" s="17" t="s">
        <v>967</v>
      </c>
      <c r="D119" s="17" t="s">
        <v>730</v>
      </c>
      <c r="E119" s="13" t="s">
        <v>907</v>
      </c>
      <c r="F119" s="103">
        <v>44081</v>
      </c>
      <c r="G119" s="103">
        <v>46112</v>
      </c>
      <c r="H119" s="103">
        <v>46295</v>
      </c>
      <c r="I119" s="89">
        <v>90000</v>
      </c>
      <c r="J119" s="89">
        <v>2583</v>
      </c>
      <c r="K119" s="89">
        <v>2736</v>
      </c>
      <c r="L119" s="89">
        <v>9753.1200000000008</v>
      </c>
      <c r="M119" s="89">
        <v>25</v>
      </c>
      <c r="N119" s="89">
        <f t="shared" si="2"/>
        <v>15097.12</v>
      </c>
      <c r="O119" s="89">
        <f t="shared" si="3"/>
        <v>74902.880000000005</v>
      </c>
      <c r="P119" s="37" t="s">
        <v>198</v>
      </c>
    </row>
    <row r="120" spans="1:16" ht="19.5" customHeight="1" x14ac:dyDescent="0.25">
      <c r="A120" s="102">
        <v>112</v>
      </c>
      <c r="B120" s="2" t="s">
        <v>1094</v>
      </c>
      <c r="C120" s="17" t="s">
        <v>967</v>
      </c>
      <c r="D120" s="17" t="s">
        <v>730</v>
      </c>
      <c r="E120" s="13" t="s">
        <v>907</v>
      </c>
      <c r="F120" s="103">
        <v>45870</v>
      </c>
      <c r="G120" s="103">
        <v>46054</v>
      </c>
      <c r="H120" s="103">
        <v>46234</v>
      </c>
      <c r="I120" s="89">
        <v>95000</v>
      </c>
      <c r="J120" s="89">
        <v>2726.5</v>
      </c>
      <c r="K120" s="89">
        <v>2888</v>
      </c>
      <c r="L120" s="89">
        <v>0</v>
      </c>
      <c r="M120" s="89">
        <v>25</v>
      </c>
      <c r="N120" s="89">
        <f t="shared" si="2"/>
        <v>5639.5</v>
      </c>
      <c r="O120" s="89">
        <f t="shared" si="3"/>
        <v>89360.5</v>
      </c>
      <c r="P120" s="37" t="s">
        <v>199</v>
      </c>
    </row>
    <row r="121" spans="1:16" ht="19.5" customHeight="1" x14ac:dyDescent="0.25">
      <c r="A121" s="102">
        <v>113</v>
      </c>
      <c r="B121" s="2" t="s">
        <v>372</v>
      </c>
      <c r="C121" s="17" t="s">
        <v>1304</v>
      </c>
      <c r="D121" s="17" t="s">
        <v>109</v>
      </c>
      <c r="E121" s="13" t="s">
        <v>907</v>
      </c>
      <c r="F121" s="103">
        <v>44181</v>
      </c>
      <c r="G121" s="103">
        <v>46190</v>
      </c>
      <c r="H121" s="103">
        <v>46373</v>
      </c>
      <c r="I121" s="89">
        <v>85000</v>
      </c>
      <c r="J121" s="89">
        <v>2439.5</v>
      </c>
      <c r="K121" s="89">
        <v>2584</v>
      </c>
      <c r="L121" s="89">
        <v>8576.99</v>
      </c>
      <c r="M121" s="89">
        <v>6795.8</v>
      </c>
      <c r="N121" s="89">
        <f t="shared" si="2"/>
        <v>20396.29</v>
      </c>
      <c r="O121" s="89">
        <f t="shared" si="3"/>
        <v>64603.71</v>
      </c>
      <c r="P121" s="37" t="s">
        <v>199</v>
      </c>
    </row>
    <row r="122" spans="1:16" ht="19.5" customHeight="1" x14ac:dyDescent="0.25">
      <c r="A122" s="102">
        <v>114</v>
      </c>
      <c r="B122" s="2" t="s">
        <v>241</v>
      </c>
      <c r="C122" s="17" t="s">
        <v>1305</v>
      </c>
      <c r="D122" s="17" t="s">
        <v>732</v>
      </c>
      <c r="E122" s="13" t="s">
        <v>907</v>
      </c>
      <c r="F122" s="103">
        <v>44348</v>
      </c>
      <c r="G122" s="103">
        <v>46174</v>
      </c>
      <c r="H122" s="103">
        <v>46356</v>
      </c>
      <c r="I122" s="89">
        <v>90000</v>
      </c>
      <c r="J122" s="89">
        <v>2583</v>
      </c>
      <c r="K122" s="89">
        <v>2736</v>
      </c>
      <c r="L122" s="89">
        <v>9753.1200000000008</v>
      </c>
      <c r="M122" s="89">
        <v>2725</v>
      </c>
      <c r="N122" s="89">
        <f t="shared" si="2"/>
        <v>17797.120000000003</v>
      </c>
      <c r="O122" s="89">
        <f t="shared" si="3"/>
        <v>72202.880000000005</v>
      </c>
      <c r="P122" s="37" t="s">
        <v>198</v>
      </c>
    </row>
    <row r="123" spans="1:16" ht="19.5" customHeight="1" x14ac:dyDescent="0.25">
      <c r="A123" s="102">
        <v>115</v>
      </c>
      <c r="B123" s="2" t="s">
        <v>1127</v>
      </c>
      <c r="C123" s="17" t="s">
        <v>1294</v>
      </c>
      <c r="D123" s="17" t="s">
        <v>1175</v>
      </c>
      <c r="E123" s="13" t="s">
        <v>907</v>
      </c>
      <c r="F123" s="103">
        <v>45962</v>
      </c>
      <c r="G123" s="103">
        <v>46142</v>
      </c>
      <c r="H123" s="103">
        <v>46327</v>
      </c>
      <c r="I123" s="89">
        <v>18000</v>
      </c>
      <c r="J123" s="89">
        <v>516.6</v>
      </c>
      <c r="K123" s="89">
        <v>547.20000000000005</v>
      </c>
      <c r="L123" s="89">
        <v>0</v>
      </c>
      <c r="M123" s="89">
        <v>1944.78</v>
      </c>
      <c r="N123" s="89">
        <v>3008.58</v>
      </c>
      <c r="O123" s="89">
        <v>14991.42</v>
      </c>
      <c r="P123" s="37" t="s">
        <v>198</v>
      </c>
    </row>
    <row r="124" spans="1:16" ht="19.5" customHeight="1" x14ac:dyDescent="0.25">
      <c r="A124" s="102">
        <v>116</v>
      </c>
      <c r="B124" s="2" t="s">
        <v>280</v>
      </c>
      <c r="C124" s="17" t="s">
        <v>1306</v>
      </c>
      <c r="D124" s="17" t="s">
        <v>766</v>
      </c>
      <c r="E124" s="13" t="s">
        <v>907</v>
      </c>
      <c r="F124" s="103">
        <v>44348</v>
      </c>
      <c r="G124" s="103">
        <v>46174</v>
      </c>
      <c r="H124" s="103">
        <v>46356</v>
      </c>
      <c r="I124" s="89">
        <v>60000</v>
      </c>
      <c r="J124" s="89">
        <v>1722</v>
      </c>
      <c r="K124" s="89">
        <v>1824</v>
      </c>
      <c r="L124" s="89">
        <v>3486.68</v>
      </c>
      <c r="M124" s="89">
        <v>6437.65</v>
      </c>
      <c r="N124" s="89">
        <f t="shared" si="2"/>
        <v>13470.33</v>
      </c>
      <c r="O124" s="89">
        <f t="shared" si="3"/>
        <v>46529.67</v>
      </c>
      <c r="P124" s="37" t="s">
        <v>198</v>
      </c>
    </row>
    <row r="125" spans="1:16" ht="19.5" customHeight="1" x14ac:dyDescent="0.25">
      <c r="A125" s="102">
        <v>117</v>
      </c>
      <c r="B125" s="104" t="s">
        <v>645</v>
      </c>
      <c r="C125" s="17" t="s">
        <v>220</v>
      </c>
      <c r="D125" s="17" t="s">
        <v>724</v>
      </c>
      <c r="E125" s="13" t="s">
        <v>907</v>
      </c>
      <c r="F125" s="103">
        <v>45110</v>
      </c>
      <c r="G125" s="103">
        <v>46207</v>
      </c>
      <c r="H125" s="103">
        <v>46391</v>
      </c>
      <c r="I125" s="89">
        <v>75000</v>
      </c>
      <c r="J125" s="89">
        <v>2152.5</v>
      </c>
      <c r="K125" s="89">
        <v>2280</v>
      </c>
      <c r="L125" s="89">
        <v>6309.38</v>
      </c>
      <c r="M125" s="89">
        <v>25</v>
      </c>
      <c r="N125" s="89">
        <f t="shared" si="2"/>
        <v>10766.880000000001</v>
      </c>
      <c r="O125" s="89">
        <f t="shared" si="3"/>
        <v>64233.119999999995</v>
      </c>
      <c r="P125" s="37" t="s">
        <v>198</v>
      </c>
    </row>
    <row r="126" spans="1:16" ht="19.5" customHeight="1" x14ac:dyDescent="0.25">
      <c r="A126" s="102">
        <v>118</v>
      </c>
      <c r="B126" s="2" t="s">
        <v>570</v>
      </c>
      <c r="C126" s="17" t="s">
        <v>220</v>
      </c>
      <c r="D126" s="17" t="s">
        <v>1385</v>
      </c>
      <c r="E126" s="13" t="s">
        <v>907</v>
      </c>
      <c r="F126" s="103">
        <v>45352</v>
      </c>
      <c r="G126" s="103">
        <v>46081</v>
      </c>
      <c r="H126" s="103">
        <v>46266</v>
      </c>
      <c r="I126" s="89">
        <v>80000</v>
      </c>
      <c r="J126" s="89">
        <v>2296</v>
      </c>
      <c r="K126" s="89">
        <v>2432</v>
      </c>
      <c r="L126" s="89">
        <v>7400.87</v>
      </c>
      <c r="M126" s="89">
        <v>19958.07</v>
      </c>
      <c r="N126" s="89">
        <f t="shared" si="2"/>
        <v>32086.94</v>
      </c>
      <c r="O126" s="89">
        <f t="shared" si="3"/>
        <v>47913.06</v>
      </c>
      <c r="P126" s="37" t="s">
        <v>198</v>
      </c>
    </row>
    <row r="127" spans="1:16" ht="19.5" customHeight="1" x14ac:dyDescent="0.25">
      <c r="A127" s="102">
        <v>119</v>
      </c>
      <c r="B127" s="2" t="s">
        <v>448</v>
      </c>
      <c r="C127" s="17" t="s">
        <v>1307</v>
      </c>
      <c r="D127" s="17" t="s">
        <v>731</v>
      </c>
      <c r="E127" s="13" t="s">
        <v>907</v>
      </c>
      <c r="F127" s="103">
        <v>44658</v>
      </c>
      <c r="G127" s="103">
        <v>46120</v>
      </c>
      <c r="H127" s="103">
        <v>46303</v>
      </c>
      <c r="I127" s="89">
        <v>90000</v>
      </c>
      <c r="J127" s="89">
        <v>2583</v>
      </c>
      <c r="K127" s="89">
        <v>2736</v>
      </c>
      <c r="L127" s="89">
        <v>9753.1200000000008</v>
      </c>
      <c r="M127" s="89">
        <v>25</v>
      </c>
      <c r="N127" s="89">
        <f t="shared" si="2"/>
        <v>15097.12</v>
      </c>
      <c r="O127" s="89">
        <f t="shared" si="3"/>
        <v>74902.880000000005</v>
      </c>
      <c r="P127" s="37" t="s">
        <v>198</v>
      </c>
    </row>
    <row r="128" spans="1:16" ht="19.5" customHeight="1" x14ac:dyDescent="0.25">
      <c r="A128" s="102">
        <v>120</v>
      </c>
      <c r="B128" s="2" t="s">
        <v>376</v>
      </c>
      <c r="C128" s="17" t="s">
        <v>697</v>
      </c>
      <c r="D128" s="17" t="s">
        <v>757</v>
      </c>
      <c r="E128" s="13" t="s">
        <v>907</v>
      </c>
      <c r="F128" s="103">
        <v>44531</v>
      </c>
      <c r="G128" s="103">
        <v>46174</v>
      </c>
      <c r="H128" s="103">
        <v>46356</v>
      </c>
      <c r="I128" s="89">
        <v>40000</v>
      </c>
      <c r="J128" s="89">
        <v>1148</v>
      </c>
      <c r="K128" s="89">
        <v>1216</v>
      </c>
      <c r="L128" s="89">
        <v>442.65</v>
      </c>
      <c r="M128" s="89">
        <v>25</v>
      </c>
      <c r="N128" s="89">
        <f t="shared" si="2"/>
        <v>2831.65</v>
      </c>
      <c r="O128" s="89">
        <f t="shared" si="3"/>
        <v>37168.35</v>
      </c>
      <c r="P128" s="37" t="s">
        <v>198</v>
      </c>
    </row>
    <row r="129" spans="1:16" ht="19.5" customHeight="1" x14ac:dyDescent="0.25">
      <c r="A129" s="102">
        <v>121</v>
      </c>
      <c r="B129" s="2" t="s">
        <v>231</v>
      </c>
      <c r="C129" s="17" t="s">
        <v>1308</v>
      </c>
      <c r="D129" s="17" t="s">
        <v>1383</v>
      </c>
      <c r="E129" s="13" t="s">
        <v>907</v>
      </c>
      <c r="F129" s="103">
        <v>44348</v>
      </c>
      <c r="G129" s="103">
        <v>46174</v>
      </c>
      <c r="H129" s="103">
        <v>46356</v>
      </c>
      <c r="I129" s="89">
        <v>80000</v>
      </c>
      <c r="J129" s="89">
        <v>2296</v>
      </c>
      <c r="K129" s="89">
        <v>2432</v>
      </c>
      <c r="L129" s="89">
        <v>7400.87</v>
      </c>
      <c r="M129" s="89">
        <v>15904.57</v>
      </c>
      <c r="N129" s="89">
        <f t="shared" si="2"/>
        <v>28033.439999999999</v>
      </c>
      <c r="O129" s="89">
        <f t="shared" si="3"/>
        <v>51966.559999999998</v>
      </c>
      <c r="P129" s="37" t="s">
        <v>199</v>
      </c>
    </row>
    <row r="130" spans="1:16" ht="19.5" customHeight="1" x14ac:dyDescent="0.25">
      <c r="A130" s="102">
        <v>122</v>
      </c>
      <c r="B130" s="2" t="s">
        <v>1388</v>
      </c>
      <c r="C130" s="17" t="s">
        <v>3</v>
      </c>
      <c r="D130" s="17" t="s">
        <v>108</v>
      </c>
      <c r="E130" s="13" t="s">
        <v>907</v>
      </c>
      <c r="F130" s="103">
        <v>45580</v>
      </c>
      <c r="G130" s="103">
        <v>46128</v>
      </c>
      <c r="H130" s="103">
        <v>46311</v>
      </c>
      <c r="I130" s="89">
        <v>85000</v>
      </c>
      <c r="J130" s="89">
        <v>2439.5</v>
      </c>
      <c r="K130" s="89">
        <v>2584</v>
      </c>
      <c r="L130" s="89">
        <v>8576.99</v>
      </c>
      <c r="M130" s="89">
        <v>25</v>
      </c>
      <c r="N130" s="89">
        <f t="shared" si="2"/>
        <v>13625.49</v>
      </c>
      <c r="O130" s="89">
        <f t="shared" si="3"/>
        <v>71374.509999999995</v>
      </c>
      <c r="P130" s="37" t="s">
        <v>199</v>
      </c>
    </row>
    <row r="131" spans="1:16" ht="19.5" customHeight="1" x14ac:dyDescent="0.25">
      <c r="A131" s="102">
        <v>123</v>
      </c>
      <c r="B131" s="2" t="s">
        <v>252</v>
      </c>
      <c r="C131" s="17" t="s">
        <v>1309</v>
      </c>
      <c r="D131" s="17" t="s">
        <v>719</v>
      </c>
      <c r="E131" s="13" t="s">
        <v>907</v>
      </c>
      <c r="F131" s="103">
        <v>44348</v>
      </c>
      <c r="G131" s="103">
        <v>46174</v>
      </c>
      <c r="H131" s="103">
        <v>46356</v>
      </c>
      <c r="I131" s="89">
        <v>80000</v>
      </c>
      <c r="J131" s="89">
        <v>2296</v>
      </c>
      <c r="K131" s="89">
        <v>2432</v>
      </c>
      <c r="L131" s="89">
        <v>7400.87</v>
      </c>
      <c r="M131" s="89">
        <v>25</v>
      </c>
      <c r="N131" s="89">
        <f t="shared" si="2"/>
        <v>12153.869999999999</v>
      </c>
      <c r="O131" s="89">
        <f t="shared" si="3"/>
        <v>67846.13</v>
      </c>
      <c r="P131" s="37" t="s">
        <v>198</v>
      </c>
    </row>
    <row r="132" spans="1:16" ht="19.5" customHeight="1" x14ac:dyDescent="0.25">
      <c r="A132" s="102">
        <v>124</v>
      </c>
      <c r="B132" s="2" t="s">
        <v>163</v>
      </c>
      <c r="C132" s="17" t="s">
        <v>1311</v>
      </c>
      <c r="D132" s="17" t="s">
        <v>765</v>
      </c>
      <c r="E132" s="13" t="s">
        <v>907</v>
      </c>
      <c r="F132" s="103">
        <v>44126</v>
      </c>
      <c r="G132" s="103">
        <v>46135</v>
      </c>
      <c r="H132" s="103">
        <v>46318</v>
      </c>
      <c r="I132" s="89">
        <v>100000</v>
      </c>
      <c r="J132" s="89">
        <v>2870</v>
      </c>
      <c r="K132" s="89">
        <v>3040</v>
      </c>
      <c r="L132" s="89">
        <v>11625.42</v>
      </c>
      <c r="M132" s="89">
        <v>11279.42</v>
      </c>
      <c r="N132" s="89">
        <f t="shared" si="2"/>
        <v>28814.839999999997</v>
      </c>
      <c r="O132" s="89">
        <f t="shared" si="3"/>
        <v>71185.16</v>
      </c>
      <c r="P132" s="37" t="s">
        <v>198</v>
      </c>
    </row>
    <row r="133" spans="1:16" ht="19.5" customHeight="1" x14ac:dyDescent="0.25">
      <c r="A133" s="102">
        <v>125</v>
      </c>
      <c r="B133" s="2" t="s">
        <v>191</v>
      </c>
      <c r="C133" s="17" t="s">
        <v>1308</v>
      </c>
      <c r="D133" s="17" t="s">
        <v>1383</v>
      </c>
      <c r="E133" s="13" t="s">
        <v>907</v>
      </c>
      <c r="F133" s="103">
        <v>44287</v>
      </c>
      <c r="G133" s="103">
        <v>46112</v>
      </c>
      <c r="H133" s="103">
        <v>46295</v>
      </c>
      <c r="I133" s="89">
        <v>75000</v>
      </c>
      <c r="J133" s="89">
        <v>2152.5</v>
      </c>
      <c r="K133" s="89">
        <v>2280</v>
      </c>
      <c r="L133" s="89">
        <v>5925.42</v>
      </c>
      <c r="M133" s="89">
        <v>3099.56</v>
      </c>
      <c r="N133" s="89">
        <f t="shared" si="2"/>
        <v>13457.48</v>
      </c>
      <c r="O133" s="89">
        <f t="shared" si="3"/>
        <v>61542.520000000004</v>
      </c>
      <c r="P133" s="37" t="s">
        <v>199</v>
      </c>
    </row>
    <row r="134" spans="1:16" ht="19.5" customHeight="1" x14ac:dyDescent="0.25">
      <c r="A134" s="102">
        <v>126</v>
      </c>
      <c r="B134" s="2" t="s">
        <v>1108</v>
      </c>
      <c r="C134" s="17" t="s">
        <v>692</v>
      </c>
      <c r="D134" s="17" t="s">
        <v>4</v>
      </c>
      <c r="E134" s="13" t="s">
        <v>907</v>
      </c>
      <c r="F134" s="103">
        <v>45901</v>
      </c>
      <c r="G134" s="103">
        <v>46081</v>
      </c>
      <c r="H134" s="103">
        <v>46266</v>
      </c>
      <c r="I134" s="89">
        <v>75000</v>
      </c>
      <c r="J134" s="89">
        <v>2152.5</v>
      </c>
      <c r="K134" s="89">
        <v>2280</v>
      </c>
      <c r="L134" s="89">
        <v>0</v>
      </c>
      <c r="M134" s="89">
        <v>25</v>
      </c>
      <c r="N134" s="89">
        <f t="shared" si="2"/>
        <v>4457.5</v>
      </c>
      <c r="O134" s="89">
        <f t="shared" si="3"/>
        <v>70542.5</v>
      </c>
      <c r="P134" s="37" t="s">
        <v>199</v>
      </c>
    </row>
    <row r="135" spans="1:16" ht="19.5" customHeight="1" x14ac:dyDescent="0.25">
      <c r="A135" s="102">
        <v>127</v>
      </c>
      <c r="B135" s="2" t="s">
        <v>348</v>
      </c>
      <c r="C135" s="17" t="s">
        <v>1309</v>
      </c>
      <c r="D135" s="17" t="s">
        <v>797</v>
      </c>
      <c r="E135" s="13" t="s">
        <v>907</v>
      </c>
      <c r="F135" s="103">
        <v>44470</v>
      </c>
      <c r="G135" s="103">
        <v>46112</v>
      </c>
      <c r="H135" s="103">
        <v>46295</v>
      </c>
      <c r="I135" s="89">
        <v>90000</v>
      </c>
      <c r="J135" s="89">
        <v>2583</v>
      </c>
      <c r="K135" s="89">
        <v>2736</v>
      </c>
      <c r="L135" s="89">
        <v>9753.1200000000008</v>
      </c>
      <c r="M135" s="89">
        <v>25</v>
      </c>
      <c r="N135" s="89">
        <f t="shared" ref="N135:N199" si="4">+J135+K135+L135+M135</f>
        <v>15097.12</v>
      </c>
      <c r="O135" s="89">
        <f t="shared" ref="O135:O199" si="5">+I135-N135</f>
        <v>74902.880000000005</v>
      </c>
      <c r="P135" s="37" t="s">
        <v>198</v>
      </c>
    </row>
    <row r="136" spans="1:16" ht="19.5" customHeight="1" x14ac:dyDescent="0.25">
      <c r="A136" s="102">
        <v>128</v>
      </c>
      <c r="B136" s="2" t="s">
        <v>216</v>
      </c>
      <c r="C136" s="17" t="s">
        <v>130</v>
      </c>
      <c r="D136" s="17" t="s">
        <v>724</v>
      </c>
      <c r="E136" s="13" t="s">
        <v>907</v>
      </c>
      <c r="F136" s="103">
        <v>44378</v>
      </c>
      <c r="G136" s="103">
        <v>46204</v>
      </c>
      <c r="H136" s="103">
        <v>46387</v>
      </c>
      <c r="I136" s="89">
        <v>80000</v>
      </c>
      <c r="J136" s="89">
        <v>2296</v>
      </c>
      <c r="K136" s="89">
        <v>2432</v>
      </c>
      <c r="L136" s="89">
        <v>7400.87</v>
      </c>
      <c r="M136" s="89">
        <v>4025</v>
      </c>
      <c r="N136" s="89">
        <f t="shared" si="4"/>
        <v>16153.869999999999</v>
      </c>
      <c r="O136" s="89">
        <f t="shared" si="5"/>
        <v>63846.130000000005</v>
      </c>
      <c r="P136" s="37" t="s">
        <v>199</v>
      </c>
    </row>
    <row r="137" spans="1:16" ht="19.5" customHeight="1" x14ac:dyDescent="0.25">
      <c r="A137" s="102">
        <v>129</v>
      </c>
      <c r="B137" s="2" t="s">
        <v>1128</v>
      </c>
      <c r="C137" s="17" t="s">
        <v>1310</v>
      </c>
      <c r="D137" s="17" t="s">
        <v>128</v>
      </c>
      <c r="E137" s="13" t="s">
        <v>907</v>
      </c>
      <c r="F137" s="103">
        <v>45962</v>
      </c>
      <c r="G137" s="103">
        <v>46142</v>
      </c>
      <c r="H137" s="103">
        <v>46327</v>
      </c>
      <c r="I137" s="89">
        <v>90000</v>
      </c>
      <c r="J137" s="89">
        <v>2583</v>
      </c>
      <c r="K137" s="89">
        <v>2736</v>
      </c>
      <c r="L137" s="89">
        <v>9753.1200000000008</v>
      </c>
      <c r="M137" s="89">
        <v>25</v>
      </c>
      <c r="N137" s="89">
        <f t="shared" si="4"/>
        <v>15097.12</v>
      </c>
      <c r="O137" s="89">
        <f t="shared" si="5"/>
        <v>74902.880000000005</v>
      </c>
      <c r="P137" s="37" t="s">
        <v>198</v>
      </c>
    </row>
    <row r="138" spans="1:16" ht="19.5" customHeight="1" x14ac:dyDescent="0.25">
      <c r="A138" s="102">
        <v>130</v>
      </c>
      <c r="B138" s="2" t="s">
        <v>363</v>
      </c>
      <c r="C138" s="17" t="s">
        <v>888</v>
      </c>
      <c r="D138" s="17" t="s">
        <v>731</v>
      </c>
      <c r="E138" s="13" t="s">
        <v>907</v>
      </c>
      <c r="F138" s="103">
        <v>44531</v>
      </c>
      <c r="G138" s="103">
        <v>46174</v>
      </c>
      <c r="H138" s="103">
        <v>46356</v>
      </c>
      <c r="I138" s="89">
        <v>75000</v>
      </c>
      <c r="J138" s="89">
        <v>2152.5</v>
      </c>
      <c r="K138" s="89">
        <v>2280</v>
      </c>
      <c r="L138" s="89">
        <v>6309.38</v>
      </c>
      <c r="M138" s="89">
        <v>25</v>
      </c>
      <c r="N138" s="89">
        <f t="shared" si="4"/>
        <v>10766.880000000001</v>
      </c>
      <c r="O138" s="89">
        <f t="shared" si="5"/>
        <v>64233.119999999995</v>
      </c>
      <c r="P138" s="37" t="s">
        <v>199</v>
      </c>
    </row>
    <row r="139" spans="1:16" ht="19.5" customHeight="1" x14ac:dyDescent="0.25">
      <c r="A139" s="102">
        <v>131</v>
      </c>
      <c r="B139" s="2" t="s">
        <v>150</v>
      </c>
      <c r="C139" s="17" t="s">
        <v>130</v>
      </c>
      <c r="D139" s="17" t="s">
        <v>730</v>
      </c>
      <c r="E139" s="13" t="s">
        <v>907</v>
      </c>
      <c r="F139" s="103">
        <v>44085</v>
      </c>
      <c r="G139" s="103">
        <v>46092</v>
      </c>
      <c r="H139" s="103">
        <v>46276</v>
      </c>
      <c r="I139" s="89">
        <v>14000</v>
      </c>
      <c r="J139" s="89">
        <v>401.8</v>
      </c>
      <c r="K139" s="89">
        <v>425.6</v>
      </c>
      <c r="L139" s="89">
        <v>0</v>
      </c>
      <c r="M139" s="89">
        <v>1944.78</v>
      </c>
      <c r="N139" s="89">
        <v>2772.1800000000003</v>
      </c>
      <c r="O139" s="89">
        <v>11227.82</v>
      </c>
      <c r="P139" s="37" t="s">
        <v>199</v>
      </c>
    </row>
    <row r="140" spans="1:16" ht="19.5" customHeight="1" x14ac:dyDescent="0.25">
      <c r="A140" s="102">
        <v>132</v>
      </c>
      <c r="B140" s="2" t="s">
        <v>242</v>
      </c>
      <c r="C140" s="17" t="s">
        <v>130</v>
      </c>
      <c r="D140" s="17" t="s">
        <v>797</v>
      </c>
      <c r="E140" s="13" t="s">
        <v>907</v>
      </c>
      <c r="F140" s="103">
        <v>44348</v>
      </c>
      <c r="G140" s="103">
        <v>46174</v>
      </c>
      <c r="H140" s="103">
        <v>46356</v>
      </c>
      <c r="I140" s="89">
        <v>80000</v>
      </c>
      <c r="J140" s="89">
        <v>2296</v>
      </c>
      <c r="K140" s="89">
        <v>2432</v>
      </c>
      <c r="L140" s="89">
        <v>6920.92</v>
      </c>
      <c r="M140" s="89">
        <v>12829.079999999998</v>
      </c>
      <c r="N140" s="89">
        <f t="shared" si="4"/>
        <v>24478</v>
      </c>
      <c r="O140" s="89">
        <f t="shared" si="5"/>
        <v>55522</v>
      </c>
      <c r="P140" s="37" t="s">
        <v>199</v>
      </c>
    </row>
    <row r="141" spans="1:16" ht="19.5" customHeight="1" x14ac:dyDescent="0.25">
      <c r="A141" s="102">
        <v>133</v>
      </c>
      <c r="B141" s="2" t="s">
        <v>264</v>
      </c>
      <c r="C141" s="17" t="s">
        <v>130</v>
      </c>
      <c r="D141" s="17" t="s">
        <v>730</v>
      </c>
      <c r="E141" s="13" t="s">
        <v>907</v>
      </c>
      <c r="F141" s="103">
        <v>44348</v>
      </c>
      <c r="G141" s="103">
        <v>46174</v>
      </c>
      <c r="H141" s="103">
        <v>46356</v>
      </c>
      <c r="I141" s="89">
        <v>80000</v>
      </c>
      <c r="J141" s="89">
        <v>2296</v>
      </c>
      <c r="K141" s="89">
        <v>2432</v>
      </c>
      <c r="L141" s="89">
        <v>7400.87</v>
      </c>
      <c r="M141" s="89">
        <v>25</v>
      </c>
      <c r="N141" s="89">
        <f t="shared" si="4"/>
        <v>12153.869999999999</v>
      </c>
      <c r="O141" s="89">
        <f t="shared" si="5"/>
        <v>67846.13</v>
      </c>
      <c r="P141" s="37" t="s">
        <v>198</v>
      </c>
    </row>
    <row r="142" spans="1:16" ht="19.5" customHeight="1" x14ac:dyDescent="0.25">
      <c r="A142" s="102">
        <v>134</v>
      </c>
      <c r="B142" s="2" t="s">
        <v>273</v>
      </c>
      <c r="C142" s="17" t="s">
        <v>130</v>
      </c>
      <c r="D142" s="17" t="s">
        <v>797</v>
      </c>
      <c r="E142" s="13" t="s">
        <v>907</v>
      </c>
      <c r="F142" s="103">
        <v>44348</v>
      </c>
      <c r="G142" s="103">
        <v>46174</v>
      </c>
      <c r="H142" s="103">
        <v>46356</v>
      </c>
      <c r="I142" s="89">
        <v>90000</v>
      </c>
      <c r="J142" s="89">
        <v>2583</v>
      </c>
      <c r="K142" s="89">
        <v>2736</v>
      </c>
      <c r="L142" s="89">
        <v>9753.1200000000008</v>
      </c>
      <c r="M142" s="89">
        <v>25</v>
      </c>
      <c r="N142" s="89">
        <f t="shared" si="4"/>
        <v>15097.12</v>
      </c>
      <c r="O142" s="89">
        <f t="shared" si="5"/>
        <v>74902.880000000005</v>
      </c>
      <c r="P142" s="37" t="s">
        <v>198</v>
      </c>
    </row>
    <row r="143" spans="1:16" ht="19.5" customHeight="1" x14ac:dyDescent="0.25">
      <c r="A143" s="102">
        <v>135</v>
      </c>
      <c r="B143" s="2" t="s">
        <v>281</v>
      </c>
      <c r="C143" s="17" t="s">
        <v>130</v>
      </c>
      <c r="D143" s="17" t="s">
        <v>1384</v>
      </c>
      <c r="E143" s="13" t="s">
        <v>907</v>
      </c>
      <c r="F143" s="103">
        <v>44378</v>
      </c>
      <c r="G143" s="103">
        <v>46204</v>
      </c>
      <c r="H143" s="103">
        <v>46387</v>
      </c>
      <c r="I143" s="89">
        <v>70000</v>
      </c>
      <c r="J143" s="89">
        <v>2009</v>
      </c>
      <c r="K143" s="89">
        <v>2128</v>
      </c>
      <c r="L143" s="89">
        <v>5368.48</v>
      </c>
      <c r="M143" s="89">
        <v>5625</v>
      </c>
      <c r="N143" s="89">
        <f t="shared" si="4"/>
        <v>15130.48</v>
      </c>
      <c r="O143" s="89">
        <f t="shared" si="5"/>
        <v>54869.520000000004</v>
      </c>
      <c r="P143" s="37" t="s">
        <v>199</v>
      </c>
    </row>
    <row r="144" spans="1:16" ht="19.5" customHeight="1" x14ac:dyDescent="0.25">
      <c r="A144" s="102">
        <v>136</v>
      </c>
      <c r="B144" s="2" t="s">
        <v>283</v>
      </c>
      <c r="C144" s="17" t="s">
        <v>130</v>
      </c>
      <c r="D144" s="17" t="s">
        <v>1384</v>
      </c>
      <c r="E144" s="13" t="s">
        <v>907</v>
      </c>
      <c r="F144" s="103">
        <v>44378</v>
      </c>
      <c r="G144" s="103">
        <v>46204</v>
      </c>
      <c r="H144" s="103">
        <v>46387</v>
      </c>
      <c r="I144" s="89">
        <v>35000</v>
      </c>
      <c r="J144" s="89">
        <v>1004.5</v>
      </c>
      <c r="K144" s="89">
        <v>1064</v>
      </c>
      <c r="L144" s="89">
        <v>0</v>
      </c>
      <c r="M144" s="89">
        <v>9338.6200000000008</v>
      </c>
      <c r="N144" s="89">
        <f t="shared" si="4"/>
        <v>11407.12</v>
      </c>
      <c r="O144" s="89">
        <f t="shared" si="5"/>
        <v>23592.879999999997</v>
      </c>
      <c r="P144" s="37" t="s">
        <v>198</v>
      </c>
    </row>
    <row r="145" spans="1:16" ht="19.5" customHeight="1" x14ac:dyDescent="0.25">
      <c r="A145" s="102">
        <v>137</v>
      </c>
      <c r="B145" s="2" t="s">
        <v>284</v>
      </c>
      <c r="C145" s="17" t="s">
        <v>130</v>
      </c>
      <c r="D145" s="17" t="s">
        <v>111</v>
      </c>
      <c r="E145" s="13" t="s">
        <v>907</v>
      </c>
      <c r="F145" s="103">
        <v>44348</v>
      </c>
      <c r="G145" s="103">
        <v>46174</v>
      </c>
      <c r="H145" s="103">
        <v>46356</v>
      </c>
      <c r="I145" s="89">
        <v>70000</v>
      </c>
      <c r="J145" s="89">
        <v>2009</v>
      </c>
      <c r="K145" s="89">
        <v>2128</v>
      </c>
      <c r="L145" s="89">
        <v>5368.48</v>
      </c>
      <c r="M145" s="89">
        <v>5545.48</v>
      </c>
      <c r="N145" s="89">
        <f t="shared" si="4"/>
        <v>15050.96</v>
      </c>
      <c r="O145" s="89">
        <f t="shared" si="5"/>
        <v>54949.04</v>
      </c>
      <c r="P145" s="37" t="s">
        <v>199</v>
      </c>
    </row>
    <row r="146" spans="1:16" ht="19.5" customHeight="1" x14ac:dyDescent="0.25">
      <c r="A146" s="102">
        <v>138</v>
      </c>
      <c r="B146" s="2" t="s">
        <v>935</v>
      </c>
      <c r="C146" s="17" t="s">
        <v>1312</v>
      </c>
      <c r="D146" s="17" t="s">
        <v>808</v>
      </c>
      <c r="E146" s="13" t="s">
        <v>907</v>
      </c>
      <c r="F146" s="103">
        <v>45689</v>
      </c>
      <c r="G146" s="103">
        <v>46054</v>
      </c>
      <c r="H146" s="103">
        <v>46234</v>
      </c>
      <c r="I146" s="89">
        <v>85000</v>
      </c>
      <c r="J146" s="89">
        <v>2439.5</v>
      </c>
      <c r="K146" s="89">
        <v>2584</v>
      </c>
      <c r="L146" s="89">
        <v>8576.99</v>
      </c>
      <c r="M146" s="89">
        <v>2675</v>
      </c>
      <c r="N146" s="89">
        <f t="shared" si="4"/>
        <v>16275.49</v>
      </c>
      <c r="O146" s="89">
        <f t="shared" si="5"/>
        <v>68724.509999999995</v>
      </c>
      <c r="P146" s="37" t="s">
        <v>199</v>
      </c>
    </row>
    <row r="147" spans="1:16" ht="19.5" customHeight="1" x14ac:dyDescent="0.25">
      <c r="A147" s="102">
        <v>139</v>
      </c>
      <c r="B147" s="2" t="s">
        <v>662</v>
      </c>
      <c r="C147" s="17" t="s">
        <v>1313</v>
      </c>
      <c r="D147" s="17" t="s">
        <v>661</v>
      </c>
      <c r="E147" s="13" t="s">
        <v>907</v>
      </c>
      <c r="F147" s="103">
        <v>45215</v>
      </c>
      <c r="G147" s="103">
        <v>46129</v>
      </c>
      <c r="H147" s="103">
        <v>46312</v>
      </c>
      <c r="I147" s="89">
        <v>75000</v>
      </c>
      <c r="J147" s="89">
        <v>2152.5</v>
      </c>
      <c r="K147" s="89">
        <v>2280</v>
      </c>
      <c r="L147" s="89">
        <v>6309.38</v>
      </c>
      <c r="M147" s="89">
        <v>5675.74</v>
      </c>
      <c r="N147" s="89">
        <f t="shared" si="4"/>
        <v>16417.620000000003</v>
      </c>
      <c r="O147" s="89">
        <f t="shared" si="5"/>
        <v>58582.38</v>
      </c>
      <c r="P147" s="37" t="s">
        <v>198</v>
      </c>
    </row>
    <row r="148" spans="1:16" ht="19.5" customHeight="1" x14ac:dyDescent="0.25">
      <c r="A148" s="102">
        <v>140</v>
      </c>
      <c r="B148" s="2" t="s">
        <v>663</v>
      </c>
      <c r="C148" s="17" t="s">
        <v>1313</v>
      </c>
      <c r="D148" s="17" t="s">
        <v>661</v>
      </c>
      <c r="E148" s="13" t="s">
        <v>907</v>
      </c>
      <c r="F148" s="103">
        <v>45201</v>
      </c>
      <c r="G148" s="103">
        <v>46115</v>
      </c>
      <c r="H148" s="103">
        <v>46298</v>
      </c>
      <c r="I148" s="89">
        <v>75000</v>
      </c>
      <c r="J148" s="89">
        <v>2152.5</v>
      </c>
      <c r="K148" s="89">
        <v>2280</v>
      </c>
      <c r="L148" s="89">
        <v>5925.42</v>
      </c>
      <c r="M148" s="89">
        <v>12544.78</v>
      </c>
      <c r="N148" s="89">
        <f t="shared" si="4"/>
        <v>22902.7</v>
      </c>
      <c r="O148" s="89">
        <f t="shared" si="5"/>
        <v>52097.3</v>
      </c>
      <c r="P148" s="37" t="s">
        <v>199</v>
      </c>
    </row>
    <row r="149" spans="1:16" ht="19.5" customHeight="1" x14ac:dyDescent="0.25">
      <c r="A149" s="102">
        <v>141</v>
      </c>
      <c r="B149" s="2" t="s">
        <v>777</v>
      </c>
      <c r="C149" s="17" t="s">
        <v>1314</v>
      </c>
      <c r="D149" s="17" t="s">
        <v>735</v>
      </c>
      <c r="E149" s="13" t="s">
        <v>907</v>
      </c>
      <c r="F149" s="103">
        <v>45536</v>
      </c>
      <c r="G149" s="103">
        <v>46081</v>
      </c>
      <c r="H149" s="103">
        <v>46266</v>
      </c>
      <c r="I149" s="89">
        <v>80000</v>
      </c>
      <c r="J149" s="89">
        <v>2296</v>
      </c>
      <c r="K149" s="89">
        <v>2432</v>
      </c>
      <c r="L149" s="89">
        <v>7400.87</v>
      </c>
      <c r="M149" s="89">
        <v>4025</v>
      </c>
      <c r="N149" s="89">
        <f t="shared" si="4"/>
        <v>16153.869999999999</v>
      </c>
      <c r="O149" s="89">
        <f t="shared" si="5"/>
        <v>63846.130000000005</v>
      </c>
      <c r="P149" s="37" t="s">
        <v>199</v>
      </c>
    </row>
    <row r="150" spans="1:16" ht="19.5" customHeight="1" x14ac:dyDescent="0.25">
      <c r="A150" s="102">
        <v>142</v>
      </c>
      <c r="B150" s="2" t="s">
        <v>483</v>
      </c>
      <c r="C150" s="17" t="s">
        <v>1315</v>
      </c>
      <c r="D150" s="17" t="s">
        <v>760</v>
      </c>
      <c r="E150" s="13" t="s">
        <v>907</v>
      </c>
      <c r="F150" s="103">
        <v>44568</v>
      </c>
      <c r="G150" s="103">
        <v>46182</v>
      </c>
      <c r="H150" s="103">
        <v>46365</v>
      </c>
      <c r="I150" s="89">
        <v>80000</v>
      </c>
      <c r="J150" s="89">
        <v>2296</v>
      </c>
      <c r="K150" s="89">
        <v>2432</v>
      </c>
      <c r="L150" s="89">
        <v>7400.87</v>
      </c>
      <c r="M150" s="89">
        <v>25</v>
      </c>
      <c r="N150" s="89">
        <f t="shared" si="4"/>
        <v>12153.869999999999</v>
      </c>
      <c r="O150" s="89">
        <f t="shared" si="5"/>
        <v>67846.13</v>
      </c>
      <c r="P150" s="37" t="s">
        <v>199</v>
      </c>
    </row>
    <row r="151" spans="1:16" ht="19.5" customHeight="1" x14ac:dyDescent="0.25">
      <c r="A151" s="102">
        <v>143</v>
      </c>
      <c r="B151" s="2" t="s">
        <v>1093</v>
      </c>
      <c r="C151" s="17" t="s">
        <v>1316</v>
      </c>
      <c r="D151" s="17" t="s">
        <v>760</v>
      </c>
      <c r="E151" s="13" t="s">
        <v>907</v>
      </c>
      <c r="F151" s="103">
        <v>45870</v>
      </c>
      <c r="G151" s="103">
        <v>46054</v>
      </c>
      <c r="H151" s="103">
        <v>46234</v>
      </c>
      <c r="I151" s="89">
        <v>80000</v>
      </c>
      <c r="J151" s="89">
        <v>2296</v>
      </c>
      <c r="K151" s="89">
        <v>2432</v>
      </c>
      <c r="L151" s="89">
        <v>7400.87</v>
      </c>
      <c r="M151" s="89">
        <v>6766.43</v>
      </c>
      <c r="N151" s="89">
        <f t="shared" si="4"/>
        <v>18895.3</v>
      </c>
      <c r="O151" s="89">
        <f t="shared" si="5"/>
        <v>61104.7</v>
      </c>
      <c r="P151" s="37" t="s">
        <v>199</v>
      </c>
    </row>
    <row r="152" spans="1:16" ht="19.5" customHeight="1" x14ac:dyDescent="0.25">
      <c r="A152" s="102">
        <v>144</v>
      </c>
      <c r="B152" s="2" t="s">
        <v>876</v>
      </c>
      <c r="C152" s="17" t="s">
        <v>1312</v>
      </c>
      <c r="D152" s="17" t="s">
        <v>755</v>
      </c>
      <c r="E152" s="13" t="s">
        <v>907</v>
      </c>
      <c r="F152" s="103">
        <v>45566</v>
      </c>
      <c r="G152" s="103">
        <v>46112</v>
      </c>
      <c r="H152" s="103">
        <v>46295</v>
      </c>
      <c r="I152" s="89">
        <v>80000</v>
      </c>
      <c r="J152" s="89">
        <v>2296</v>
      </c>
      <c r="K152" s="89">
        <v>2432</v>
      </c>
      <c r="L152" s="89">
        <v>7400.87</v>
      </c>
      <c r="M152" s="89">
        <v>25</v>
      </c>
      <c r="N152" s="89">
        <f t="shared" si="4"/>
        <v>12153.869999999999</v>
      </c>
      <c r="O152" s="89">
        <f t="shared" si="5"/>
        <v>67846.13</v>
      </c>
      <c r="P152" s="37" t="s">
        <v>199</v>
      </c>
    </row>
    <row r="153" spans="1:16" ht="19.5" customHeight="1" x14ac:dyDescent="0.25">
      <c r="A153" s="102">
        <v>145</v>
      </c>
      <c r="B153" s="2" t="s">
        <v>212</v>
      </c>
      <c r="C153" s="17" t="s">
        <v>1315</v>
      </c>
      <c r="D153" s="17" t="s">
        <v>760</v>
      </c>
      <c r="E153" s="13" t="s">
        <v>907</v>
      </c>
      <c r="F153" s="103">
        <v>44348</v>
      </c>
      <c r="G153" s="103">
        <v>46174</v>
      </c>
      <c r="H153" s="103">
        <v>46356</v>
      </c>
      <c r="I153" s="89">
        <v>80000</v>
      </c>
      <c r="J153" s="89">
        <v>2296</v>
      </c>
      <c r="K153" s="89">
        <v>2432</v>
      </c>
      <c r="L153" s="89">
        <v>7400.87</v>
      </c>
      <c r="M153" s="89">
        <v>7048.1</v>
      </c>
      <c r="N153" s="89">
        <f t="shared" si="4"/>
        <v>19176.97</v>
      </c>
      <c r="O153" s="89">
        <f t="shared" si="5"/>
        <v>60823.03</v>
      </c>
      <c r="P153" s="37" t="s">
        <v>199</v>
      </c>
    </row>
    <row r="154" spans="1:16" ht="19.5" customHeight="1" x14ac:dyDescent="0.25">
      <c r="A154" s="102">
        <v>146</v>
      </c>
      <c r="B154" s="2" t="s">
        <v>434</v>
      </c>
      <c r="C154" s="17" t="s">
        <v>1314</v>
      </c>
      <c r="D154" s="17" t="s">
        <v>735</v>
      </c>
      <c r="E154" s="13" t="s">
        <v>907</v>
      </c>
      <c r="F154" s="103">
        <v>44621</v>
      </c>
      <c r="G154" s="103">
        <v>46081</v>
      </c>
      <c r="H154" s="103">
        <v>46266</v>
      </c>
      <c r="I154" s="89">
        <v>85000</v>
      </c>
      <c r="J154" s="89">
        <v>2439.5</v>
      </c>
      <c r="K154" s="89">
        <v>2584</v>
      </c>
      <c r="L154" s="89">
        <v>8576.99</v>
      </c>
      <c r="M154" s="89">
        <v>2675</v>
      </c>
      <c r="N154" s="89">
        <f t="shared" si="4"/>
        <v>16275.49</v>
      </c>
      <c r="O154" s="89">
        <f t="shared" si="5"/>
        <v>68724.509999999995</v>
      </c>
      <c r="P154" s="37" t="s">
        <v>199</v>
      </c>
    </row>
    <row r="155" spans="1:16" ht="19.5" customHeight="1" x14ac:dyDescent="0.25">
      <c r="A155" s="102">
        <v>147</v>
      </c>
      <c r="B155" s="2" t="s">
        <v>983</v>
      </c>
      <c r="C155" s="17" t="s">
        <v>1309</v>
      </c>
      <c r="D155" s="17" t="s">
        <v>719</v>
      </c>
      <c r="E155" s="13" t="s">
        <v>907</v>
      </c>
      <c r="F155" s="103">
        <v>44348</v>
      </c>
      <c r="G155" s="103">
        <v>46174</v>
      </c>
      <c r="H155" s="103">
        <v>46356</v>
      </c>
      <c r="I155" s="89">
        <v>100000</v>
      </c>
      <c r="J155" s="89">
        <v>2870</v>
      </c>
      <c r="K155" s="89">
        <v>3040</v>
      </c>
      <c r="L155" s="89">
        <v>12105.37</v>
      </c>
      <c r="M155" s="89">
        <v>25</v>
      </c>
      <c r="N155" s="89">
        <f t="shared" si="4"/>
        <v>18040.370000000003</v>
      </c>
      <c r="O155" s="89">
        <f t="shared" si="5"/>
        <v>81959.63</v>
      </c>
      <c r="P155" s="37" t="s">
        <v>198</v>
      </c>
    </row>
    <row r="156" spans="1:16" ht="19.5" customHeight="1" x14ac:dyDescent="0.25">
      <c r="A156" s="102">
        <v>148</v>
      </c>
      <c r="B156" s="2" t="s">
        <v>518</v>
      </c>
      <c r="C156" s="17" t="s">
        <v>1316</v>
      </c>
      <c r="D156" s="17" t="s">
        <v>760</v>
      </c>
      <c r="E156" s="13" t="s">
        <v>907</v>
      </c>
      <c r="F156" s="103">
        <v>44896</v>
      </c>
      <c r="G156" s="103">
        <v>46174</v>
      </c>
      <c r="H156" s="103">
        <v>46356</v>
      </c>
      <c r="I156" s="89">
        <v>75000</v>
      </c>
      <c r="J156" s="89">
        <v>2152.5</v>
      </c>
      <c r="K156" s="89">
        <v>2280</v>
      </c>
      <c r="L156" s="89">
        <v>6309.38</v>
      </c>
      <c r="M156" s="89">
        <v>2275</v>
      </c>
      <c r="N156" s="89">
        <f t="shared" si="4"/>
        <v>13016.880000000001</v>
      </c>
      <c r="O156" s="89">
        <f t="shared" si="5"/>
        <v>61983.119999999995</v>
      </c>
      <c r="P156" s="37" t="s">
        <v>198</v>
      </c>
    </row>
    <row r="157" spans="1:16" ht="19.5" customHeight="1" x14ac:dyDescent="0.25">
      <c r="A157" s="102">
        <v>149</v>
      </c>
      <c r="B157" s="2" t="s">
        <v>476</v>
      </c>
      <c r="C157" s="17" t="s">
        <v>1314</v>
      </c>
      <c r="D157" s="17" t="s">
        <v>735</v>
      </c>
      <c r="E157" s="13" t="s">
        <v>907</v>
      </c>
      <c r="F157" s="103">
        <v>44713</v>
      </c>
      <c r="G157" s="103">
        <v>46174</v>
      </c>
      <c r="H157" s="103">
        <v>46356</v>
      </c>
      <c r="I157" s="89">
        <v>85000</v>
      </c>
      <c r="J157" s="89">
        <v>2439.5</v>
      </c>
      <c r="K157" s="89">
        <v>2584</v>
      </c>
      <c r="L157" s="89">
        <v>8576.99</v>
      </c>
      <c r="M157" s="89">
        <v>25</v>
      </c>
      <c r="N157" s="89">
        <f t="shared" si="4"/>
        <v>13625.49</v>
      </c>
      <c r="O157" s="89">
        <f t="shared" si="5"/>
        <v>71374.509999999995</v>
      </c>
      <c r="P157" s="37" t="s">
        <v>198</v>
      </c>
    </row>
    <row r="158" spans="1:16" ht="19.5" customHeight="1" x14ac:dyDescent="0.25">
      <c r="A158" s="102">
        <v>150</v>
      </c>
      <c r="B158" s="2" t="s">
        <v>257</v>
      </c>
      <c r="C158" s="17" t="s">
        <v>1314</v>
      </c>
      <c r="D158" s="17" t="s">
        <v>735</v>
      </c>
      <c r="E158" s="13" t="s">
        <v>907</v>
      </c>
      <c r="F158" s="103">
        <v>44378</v>
      </c>
      <c r="G158" s="103">
        <v>46204</v>
      </c>
      <c r="H158" s="103">
        <v>46387</v>
      </c>
      <c r="I158" s="89">
        <v>85000</v>
      </c>
      <c r="J158" s="89">
        <v>2439.5</v>
      </c>
      <c r="K158" s="89">
        <v>2584</v>
      </c>
      <c r="L158" s="89">
        <v>8576.99</v>
      </c>
      <c r="M158" s="89">
        <v>2675</v>
      </c>
      <c r="N158" s="89">
        <f t="shared" si="4"/>
        <v>16275.49</v>
      </c>
      <c r="O158" s="89">
        <f t="shared" si="5"/>
        <v>68724.509999999995</v>
      </c>
      <c r="P158" s="37" t="s">
        <v>199</v>
      </c>
    </row>
    <row r="159" spans="1:16" ht="19.5" customHeight="1" x14ac:dyDescent="0.25">
      <c r="A159" s="102">
        <v>151</v>
      </c>
      <c r="B159" s="2" t="s">
        <v>501</v>
      </c>
      <c r="C159" s="17" t="s">
        <v>1380</v>
      </c>
      <c r="D159" s="17" t="s">
        <v>799</v>
      </c>
      <c r="E159" s="13" t="s">
        <v>907</v>
      </c>
      <c r="F159" s="103">
        <v>44805</v>
      </c>
      <c r="G159" s="103">
        <v>46081</v>
      </c>
      <c r="H159" s="103">
        <v>46266</v>
      </c>
      <c r="I159" s="89">
        <v>75000</v>
      </c>
      <c r="J159" s="89">
        <v>2152.5</v>
      </c>
      <c r="K159" s="89">
        <v>2280</v>
      </c>
      <c r="L159" s="89">
        <v>6309.38</v>
      </c>
      <c r="M159" s="89">
        <v>25</v>
      </c>
      <c r="N159" s="89">
        <f t="shared" si="4"/>
        <v>10766.880000000001</v>
      </c>
      <c r="O159" s="89">
        <f t="shared" si="5"/>
        <v>64233.119999999995</v>
      </c>
      <c r="P159" s="37" t="s">
        <v>198</v>
      </c>
    </row>
    <row r="160" spans="1:16" ht="19.5" customHeight="1" x14ac:dyDescent="0.25">
      <c r="A160" s="102">
        <v>152</v>
      </c>
      <c r="B160" s="2" t="s">
        <v>1193</v>
      </c>
      <c r="C160" s="17" t="s">
        <v>1379</v>
      </c>
      <c r="D160" s="17" t="s">
        <v>108</v>
      </c>
      <c r="E160" s="13" t="s">
        <v>907</v>
      </c>
      <c r="F160" s="103">
        <v>46143</v>
      </c>
      <c r="G160" s="103">
        <v>46143</v>
      </c>
      <c r="H160" s="103">
        <v>46326</v>
      </c>
      <c r="I160" s="89">
        <v>75000</v>
      </c>
      <c r="J160" s="89">
        <v>2152.5</v>
      </c>
      <c r="K160" s="89">
        <v>2280</v>
      </c>
      <c r="L160" s="89">
        <v>6309.38</v>
      </c>
      <c r="M160" s="89">
        <v>25</v>
      </c>
      <c r="N160" s="89">
        <f t="shared" si="4"/>
        <v>10766.880000000001</v>
      </c>
      <c r="O160" s="89">
        <f t="shared" si="5"/>
        <v>64233.119999999995</v>
      </c>
      <c r="P160" s="37" t="s">
        <v>198</v>
      </c>
    </row>
    <row r="161" spans="1:16" ht="19.5" customHeight="1" x14ac:dyDescent="0.25">
      <c r="A161" s="102">
        <v>153</v>
      </c>
      <c r="B161" s="2" t="s">
        <v>1194</v>
      </c>
      <c r="C161" s="17" t="s">
        <v>1317</v>
      </c>
      <c r="D161" s="17" t="s">
        <v>807</v>
      </c>
      <c r="E161" s="13" t="s">
        <v>907</v>
      </c>
      <c r="F161" s="103">
        <v>46143</v>
      </c>
      <c r="G161" s="103">
        <v>46143</v>
      </c>
      <c r="H161" s="103">
        <v>46326</v>
      </c>
      <c r="I161" s="89">
        <v>95000</v>
      </c>
      <c r="J161" s="89">
        <v>2726.5</v>
      </c>
      <c r="K161" s="89">
        <v>2888</v>
      </c>
      <c r="L161" s="89">
        <v>10929.24</v>
      </c>
      <c r="M161" s="89">
        <v>25</v>
      </c>
      <c r="N161" s="89">
        <f t="shared" si="4"/>
        <v>16568.739999999998</v>
      </c>
      <c r="O161" s="89">
        <f t="shared" si="5"/>
        <v>78431.260000000009</v>
      </c>
      <c r="P161" s="37" t="s">
        <v>198</v>
      </c>
    </row>
    <row r="162" spans="1:16" ht="19.5" customHeight="1" x14ac:dyDescent="0.25">
      <c r="A162" s="102">
        <v>154</v>
      </c>
      <c r="B162" s="2" t="s">
        <v>1195</v>
      </c>
      <c r="C162" s="17" t="s">
        <v>1309</v>
      </c>
      <c r="D162" s="17" t="s">
        <v>749</v>
      </c>
      <c r="E162" s="13" t="s">
        <v>907</v>
      </c>
      <c r="F162" s="103">
        <v>46148</v>
      </c>
      <c r="G162" s="103">
        <v>46148</v>
      </c>
      <c r="H162" s="103">
        <v>46332</v>
      </c>
      <c r="I162" s="89">
        <v>95000</v>
      </c>
      <c r="J162" s="89">
        <v>2726.5</v>
      </c>
      <c r="K162" s="89">
        <v>2888</v>
      </c>
      <c r="L162" s="89">
        <v>10929.24</v>
      </c>
      <c r="M162" s="89">
        <v>25</v>
      </c>
      <c r="N162" s="89">
        <f t="shared" si="4"/>
        <v>16568.739999999998</v>
      </c>
      <c r="O162" s="89">
        <f t="shared" si="5"/>
        <v>78431.260000000009</v>
      </c>
      <c r="P162" s="37" t="s">
        <v>198</v>
      </c>
    </row>
    <row r="163" spans="1:16" ht="19.5" customHeight="1" x14ac:dyDescent="0.25">
      <c r="A163" s="102">
        <v>155</v>
      </c>
      <c r="B163" s="2" t="s">
        <v>181</v>
      </c>
      <c r="C163" s="17" t="s">
        <v>1313</v>
      </c>
      <c r="D163" s="17" t="s">
        <v>661</v>
      </c>
      <c r="E163" s="13" t="s">
        <v>907</v>
      </c>
      <c r="F163" s="103">
        <v>44136</v>
      </c>
      <c r="G163" s="103">
        <v>46142</v>
      </c>
      <c r="H163" s="103">
        <v>46327</v>
      </c>
      <c r="I163" s="89">
        <v>80000</v>
      </c>
      <c r="J163" s="89">
        <v>2296</v>
      </c>
      <c r="K163" s="89">
        <v>2432</v>
      </c>
      <c r="L163" s="89">
        <v>7400.87</v>
      </c>
      <c r="M163" s="89">
        <v>12151.829999999998</v>
      </c>
      <c r="N163" s="89">
        <f t="shared" si="4"/>
        <v>24280.699999999997</v>
      </c>
      <c r="O163" s="89">
        <f t="shared" si="5"/>
        <v>55719.3</v>
      </c>
      <c r="P163" s="37" t="s">
        <v>198</v>
      </c>
    </row>
    <row r="164" spans="1:16" ht="19.5" customHeight="1" x14ac:dyDescent="0.25">
      <c r="A164" s="102">
        <v>156</v>
      </c>
      <c r="B164" s="2" t="s">
        <v>269</v>
      </c>
      <c r="C164" s="17" t="s">
        <v>1318</v>
      </c>
      <c r="D164" s="17" t="s">
        <v>751</v>
      </c>
      <c r="E164" s="13" t="s">
        <v>907</v>
      </c>
      <c r="F164" s="103">
        <v>44348</v>
      </c>
      <c r="G164" s="103">
        <v>46174</v>
      </c>
      <c r="H164" s="103">
        <v>46356</v>
      </c>
      <c r="I164" s="89">
        <v>70000</v>
      </c>
      <c r="J164" s="89">
        <v>2009</v>
      </c>
      <c r="K164" s="89">
        <v>2128</v>
      </c>
      <c r="L164" s="89">
        <v>5368.48</v>
      </c>
      <c r="M164" s="89">
        <v>25</v>
      </c>
      <c r="N164" s="89">
        <f t="shared" si="4"/>
        <v>9530.48</v>
      </c>
      <c r="O164" s="89">
        <f t="shared" si="5"/>
        <v>60469.520000000004</v>
      </c>
      <c r="P164" s="37" t="s">
        <v>198</v>
      </c>
    </row>
    <row r="165" spans="1:16" ht="19.5" customHeight="1" x14ac:dyDescent="0.25">
      <c r="A165" s="102">
        <v>157</v>
      </c>
      <c r="B165" s="2" t="s">
        <v>167</v>
      </c>
      <c r="C165" s="17" t="s">
        <v>1319</v>
      </c>
      <c r="D165" s="17" t="s">
        <v>758</v>
      </c>
      <c r="E165" s="13" t="s">
        <v>907</v>
      </c>
      <c r="F165" s="103">
        <v>44090</v>
      </c>
      <c r="G165" s="103">
        <v>46097</v>
      </c>
      <c r="H165" s="103">
        <v>46281</v>
      </c>
      <c r="I165" s="89">
        <v>70000</v>
      </c>
      <c r="J165" s="89">
        <v>2009</v>
      </c>
      <c r="K165" s="89">
        <v>2128</v>
      </c>
      <c r="L165" s="89">
        <v>5368.48</v>
      </c>
      <c r="M165" s="89">
        <v>125</v>
      </c>
      <c r="N165" s="89">
        <f t="shared" si="4"/>
        <v>9630.48</v>
      </c>
      <c r="O165" s="89">
        <f t="shared" si="5"/>
        <v>60369.520000000004</v>
      </c>
      <c r="P165" s="37" t="s">
        <v>198</v>
      </c>
    </row>
    <row r="166" spans="1:16" ht="19.5" customHeight="1" x14ac:dyDescent="0.25">
      <c r="A166" s="102">
        <v>158</v>
      </c>
      <c r="B166" s="2" t="s">
        <v>475</v>
      </c>
      <c r="C166" s="17" t="s">
        <v>1320</v>
      </c>
      <c r="D166" s="17" t="s">
        <v>758</v>
      </c>
      <c r="E166" s="13" t="s">
        <v>907</v>
      </c>
      <c r="F166" s="103">
        <v>44697</v>
      </c>
      <c r="G166" s="103">
        <v>46174</v>
      </c>
      <c r="H166" s="103">
        <v>46356</v>
      </c>
      <c r="I166" s="89">
        <v>70000</v>
      </c>
      <c r="J166" s="89">
        <v>2009</v>
      </c>
      <c r="K166" s="89">
        <v>2128</v>
      </c>
      <c r="L166" s="89">
        <v>5368.48</v>
      </c>
      <c r="M166" s="89">
        <v>6734.57</v>
      </c>
      <c r="N166" s="89">
        <f t="shared" si="4"/>
        <v>16240.05</v>
      </c>
      <c r="O166" s="89">
        <f t="shared" si="5"/>
        <v>53759.95</v>
      </c>
      <c r="P166" s="37" t="s">
        <v>199</v>
      </c>
    </row>
    <row r="167" spans="1:16" ht="19.5" customHeight="1" x14ac:dyDescent="0.25">
      <c r="A167" s="102">
        <v>159</v>
      </c>
      <c r="B167" s="2" t="s">
        <v>221</v>
      </c>
      <c r="C167" s="17" t="s">
        <v>698</v>
      </c>
      <c r="D167" s="17" t="s">
        <v>804</v>
      </c>
      <c r="E167" s="13" t="s">
        <v>907</v>
      </c>
      <c r="F167" s="103">
        <v>44348</v>
      </c>
      <c r="G167" s="103">
        <v>46174</v>
      </c>
      <c r="H167" s="103">
        <v>46356</v>
      </c>
      <c r="I167" s="89">
        <v>70000</v>
      </c>
      <c r="J167" s="89">
        <v>2009</v>
      </c>
      <c r="K167" s="89">
        <v>2128</v>
      </c>
      <c r="L167" s="89">
        <v>4600.5600000000004</v>
      </c>
      <c r="M167" s="89">
        <v>3864.56</v>
      </c>
      <c r="N167" s="89">
        <f t="shared" si="4"/>
        <v>12602.12</v>
      </c>
      <c r="O167" s="89">
        <f t="shared" si="5"/>
        <v>57397.88</v>
      </c>
      <c r="P167" s="37" t="s">
        <v>199</v>
      </c>
    </row>
    <row r="168" spans="1:16" ht="19.5" customHeight="1" x14ac:dyDescent="0.25">
      <c r="A168" s="102">
        <v>160</v>
      </c>
      <c r="B168" s="2" t="s">
        <v>909</v>
      </c>
      <c r="C168" s="17" t="s">
        <v>698</v>
      </c>
      <c r="D168" s="17" t="s">
        <v>0</v>
      </c>
      <c r="E168" s="13" t="s">
        <v>907</v>
      </c>
      <c r="F168" s="103">
        <v>45627</v>
      </c>
      <c r="G168" s="103">
        <v>46174</v>
      </c>
      <c r="H168" s="103">
        <v>46356</v>
      </c>
      <c r="I168" s="89">
        <v>80000</v>
      </c>
      <c r="J168" s="89">
        <v>2296</v>
      </c>
      <c r="K168" s="89">
        <v>2432</v>
      </c>
      <c r="L168" s="89">
        <v>7400.87</v>
      </c>
      <c r="M168" s="89">
        <v>3024.8</v>
      </c>
      <c r="N168" s="89">
        <f t="shared" si="4"/>
        <v>15153.669999999998</v>
      </c>
      <c r="O168" s="89">
        <f t="shared" si="5"/>
        <v>64846.33</v>
      </c>
      <c r="P168" s="37" t="s">
        <v>199</v>
      </c>
    </row>
    <row r="169" spans="1:16" ht="19.5" customHeight="1" x14ac:dyDescent="0.25">
      <c r="A169" s="102">
        <v>161</v>
      </c>
      <c r="B169" s="2" t="s">
        <v>240</v>
      </c>
      <c r="C169" s="17" t="s">
        <v>1308</v>
      </c>
      <c r="D169" s="17" t="s">
        <v>1383</v>
      </c>
      <c r="E169" s="13" t="s">
        <v>907</v>
      </c>
      <c r="F169" s="103">
        <v>44348</v>
      </c>
      <c r="G169" s="103">
        <v>46174</v>
      </c>
      <c r="H169" s="103">
        <v>46356</v>
      </c>
      <c r="I169" s="89">
        <v>70000</v>
      </c>
      <c r="J169" s="89">
        <v>2009</v>
      </c>
      <c r="K169" s="89">
        <v>2128</v>
      </c>
      <c r="L169" s="89">
        <v>4984.5200000000004</v>
      </c>
      <c r="M169" s="89">
        <v>2044.78</v>
      </c>
      <c r="N169" s="89">
        <f t="shared" si="4"/>
        <v>11166.300000000001</v>
      </c>
      <c r="O169" s="89">
        <f t="shared" si="5"/>
        <v>58833.7</v>
      </c>
      <c r="P169" s="37" t="s">
        <v>199</v>
      </c>
    </row>
    <row r="170" spans="1:16" ht="19.5" customHeight="1" x14ac:dyDescent="0.25">
      <c r="A170" s="102">
        <v>162</v>
      </c>
      <c r="B170" s="2" t="s">
        <v>265</v>
      </c>
      <c r="C170" s="17" t="s">
        <v>1321</v>
      </c>
      <c r="D170" s="17" t="s">
        <v>809</v>
      </c>
      <c r="E170" s="13" t="s">
        <v>907</v>
      </c>
      <c r="F170" s="103">
        <v>44348</v>
      </c>
      <c r="G170" s="103">
        <v>46174</v>
      </c>
      <c r="H170" s="103">
        <v>46356</v>
      </c>
      <c r="I170" s="89">
        <v>70000</v>
      </c>
      <c r="J170" s="89">
        <v>2009</v>
      </c>
      <c r="K170" s="89">
        <v>2128</v>
      </c>
      <c r="L170" s="89">
        <v>5368.48</v>
      </c>
      <c r="M170" s="89">
        <v>125</v>
      </c>
      <c r="N170" s="89">
        <f t="shared" si="4"/>
        <v>9630.48</v>
      </c>
      <c r="O170" s="89">
        <f t="shared" si="5"/>
        <v>60369.520000000004</v>
      </c>
      <c r="P170" s="37" t="s">
        <v>199</v>
      </c>
    </row>
    <row r="171" spans="1:16" ht="19.5" customHeight="1" x14ac:dyDescent="0.25">
      <c r="A171" s="102">
        <v>163</v>
      </c>
      <c r="B171" s="2" t="s">
        <v>266</v>
      </c>
      <c r="C171" s="17" t="s">
        <v>1322</v>
      </c>
      <c r="D171" s="17" t="s">
        <v>745</v>
      </c>
      <c r="E171" s="13" t="s">
        <v>907</v>
      </c>
      <c r="F171" s="103">
        <v>44348</v>
      </c>
      <c r="G171" s="103">
        <v>46174</v>
      </c>
      <c r="H171" s="103">
        <v>46356</v>
      </c>
      <c r="I171" s="89">
        <v>70000</v>
      </c>
      <c r="J171" s="89">
        <v>2009</v>
      </c>
      <c r="K171" s="89">
        <v>2128</v>
      </c>
      <c r="L171" s="89">
        <v>5368.48</v>
      </c>
      <c r="M171" s="89">
        <v>25</v>
      </c>
      <c r="N171" s="89">
        <f t="shared" si="4"/>
        <v>9530.48</v>
      </c>
      <c r="O171" s="89">
        <f t="shared" si="5"/>
        <v>60469.520000000004</v>
      </c>
      <c r="P171" s="37" t="s">
        <v>198</v>
      </c>
    </row>
    <row r="172" spans="1:16" ht="19.5" customHeight="1" x14ac:dyDescent="0.25">
      <c r="A172" s="102">
        <v>164</v>
      </c>
      <c r="B172" s="2" t="s">
        <v>270</v>
      </c>
      <c r="C172" s="17" t="s">
        <v>1321</v>
      </c>
      <c r="D172" s="17" t="s">
        <v>809</v>
      </c>
      <c r="E172" s="13" t="s">
        <v>907</v>
      </c>
      <c r="F172" s="103">
        <v>44348</v>
      </c>
      <c r="G172" s="103">
        <v>46174</v>
      </c>
      <c r="H172" s="103">
        <v>46356</v>
      </c>
      <c r="I172" s="89">
        <v>70000</v>
      </c>
      <c r="J172" s="89">
        <v>2009</v>
      </c>
      <c r="K172" s="89">
        <v>2128</v>
      </c>
      <c r="L172" s="89">
        <v>4600.5600000000004</v>
      </c>
      <c r="M172" s="89">
        <v>4864.16</v>
      </c>
      <c r="N172" s="89">
        <f t="shared" si="4"/>
        <v>13601.720000000001</v>
      </c>
      <c r="O172" s="89">
        <f t="shared" si="5"/>
        <v>56398.28</v>
      </c>
      <c r="P172" s="37" t="s">
        <v>199</v>
      </c>
    </row>
    <row r="173" spans="1:16" ht="19.5" customHeight="1" x14ac:dyDescent="0.25">
      <c r="A173" s="102">
        <v>165</v>
      </c>
      <c r="B173" s="2" t="s">
        <v>276</v>
      </c>
      <c r="C173" s="17" t="s">
        <v>1321</v>
      </c>
      <c r="D173" s="17" t="s">
        <v>809</v>
      </c>
      <c r="E173" s="13" t="s">
        <v>907</v>
      </c>
      <c r="F173" s="103">
        <v>44348</v>
      </c>
      <c r="G173" s="103">
        <v>46174</v>
      </c>
      <c r="H173" s="103">
        <v>46356</v>
      </c>
      <c r="I173" s="89">
        <v>70000</v>
      </c>
      <c r="J173" s="89">
        <v>2009</v>
      </c>
      <c r="K173" s="89">
        <v>2128</v>
      </c>
      <c r="L173" s="89">
        <v>5368.48</v>
      </c>
      <c r="M173" s="89">
        <v>11119</v>
      </c>
      <c r="N173" s="89">
        <f t="shared" si="4"/>
        <v>20624.48</v>
      </c>
      <c r="O173" s="89">
        <f t="shared" si="5"/>
        <v>49375.520000000004</v>
      </c>
      <c r="P173" s="37" t="s">
        <v>199</v>
      </c>
    </row>
    <row r="174" spans="1:16" ht="19.5" customHeight="1" x14ac:dyDescent="0.25">
      <c r="A174" s="102">
        <v>166</v>
      </c>
      <c r="B174" s="2" t="s">
        <v>1177</v>
      </c>
      <c r="C174" s="17" t="s">
        <v>1315</v>
      </c>
      <c r="D174" s="17" t="s">
        <v>760</v>
      </c>
      <c r="E174" s="13" t="s">
        <v>907</v>
      </c>
      <c r="F174" s="103">
        <v>46127</v>
      </c>
      <c r="G174" s="103">
        <v>46127</v>
      </c>
      <c r="H174" s="103">
        <v>46310</v>
      </c>
      <c r="I174" s="89">
        <v>85000</v>
      </c>
      <c r="J174" s="89">
        <v>2439.5</v>
      </c>
      <c r="K174" s="89">
        <v>2584</v>
      </c>
      <c r="L174" s="89">
        <v>8576.99</v>
      </c>
      <c r="M174" s="89">
        <v>3729.7799999999997</v>
      </c>
      <c r="N174" s="89">
        <f t="shared" si="4"/>
        <v>17330.27</v>
      </c>
      <c r="O174" s="89">
        <f t="shared" si="5"/>
        <v>67669.73</v>
      </c>
      <c r="P174" s="37" t="s">
        <v>198</v>
      </c>
    </row>
    <row r="175" spans="1:16" ht="19.5" customHeight="1" x14ac:dyDescent="0.25">
      <c r="A175" s="102">
        <v>167</v>
      </c>
      <c r="B175" s="2" t="s">
        <v>282</v>
      </c>
      <c r="C175" s="17" t="s">
        <v>130</v>
      </c>
      <c r="D175" s="17" t="s">
        <v>799</v>
      </c>
      <c r="E175" s="13" t="s">
        <v>907</v>
      </c>
      <c r="F175" s="103">
        <v>44348</v>
      </c>
      <c r="G175" s="103">
        <v>46174</v>
      </c>
      <c r="H175" s="103">
        <v>46356</v>
      </c>
      <c r="I175" s="89">
        <v>90000</v>
      </c>
      <c r="J175" s="89">
        <v>2583</v>
      </c>
      <c r="K175" s="89">
        <v>2736</v>
      </c>
      <c r="L175" s="89">
        <v>9273.17</v>
      </c>
      <c r="M175" s="89">
        <v>1944.78</v>
      </c>
      <c r="N175" s="89">
        <f t="shared" si="4"/>
        <v>16536.95</v>
      </c>
      <c r="O175" s="89">
        <f t="shared" si="5"/>
        <v>73463.05</v>
      </c>
      <c r="P175" s="37" t="s">
        <v>199</v>
      </c>
    </row>
    <row r="176" spans="1:16" ht="19.5" customHeight="1" x14ac:dyDescent="0.25">
      <c r="A176" s="102">
        <v>168</v>
      </c>
      <c r="B176" s="2" t="s">
        <v>951</v>
      </c>
      <c r="C176" s="17" t="s">
        <v>692</v>
      </c>
      <c r="D176" s="17" t="s">
        <v>750</v>
      </c>
      <c r="E176" s="13" t="s">
        <v>907</v>
      </c>
      <c r="F176" s="103">
        <v>45717</v>
      </c>
      <c r="G176" s="103">
        <v>46081</v>
      </c>
      <c r="H176" s="103">
        <v>46266</v>
      </c>
      <c r="I176" s="89">
        <v>75000</v>
      </c>
      <c r="J176" s="89">
        <v>2152.5</v>
      </c>
      <c r="K176" s="89">
        <v>2280</v>
      </c>
      <c r="L176" s="89">
        <v>6309.38</v>
      </c>
      <c r="M176" s="89">
        <v>3775</v>
      </c>
      <c r="N176" s="89">
        <f t="shared" si="4"/>
        <v>14516.880000000001</v>
      </c>
      <c r="O176" s="89">
        <f t="shared" si="5"/>
        <v>60483.119999999995</v>
      </c>
      <c r="P176" s="37" t="s">
        <v>198</v>
      </c>
    </row>
    <row r="177" spans="1:16" ht="19.5" customHeight="1" x14ac:dyDescent="0.25">
      <c r="A177" s="102">
        <v>169</v>
      </c>
      <c r="B177" s="2" t="s">
        <v>997</v>
      </c>
      <c r="C177" s="17" t="s">
        <v>692</v>
      </c>
      <c r="D177" s="17" t="s">
        <v>4</v>
      </c>
      <c r="E177" s="13" t="s">
        <v>907</v>
      </c>
      <c r="F177" s="103">
        <v>45809</v>
      </c>
      <c r="G177" s="103">
        <v>46112</v>
      </c>
      <c r="H177" s="103">
        <v>46295</v>
      </c>
      <c r="I177" s="89">
        <v>75000</v>
      </c>
      <c r="J177" s="89">
        <v>2152.5</v>
      </c>
      <c r="K177" s="89">
        <v>2280</v>
      </c>
      <c r="L177" s="89">
        <v>5925.42</v>
      </c>
      <c r="M177" s="89">
        <v>1944.78</v>
      </c>
      <c r="N177" s="89">
        <f t="shared" si="4"/>
        <v>12302.7</v>
      </c>
      <c r="O177" s="89">
        <f t="shared" si="5"/>
        <v>62697.3</v>
      </c>
      <c r="P177" s="37" t="s">
        <v>199</v>
      </c>
    </row>
    <row r="178" spans="1:16" ht="19.5" customHeight="1" x14ac:dyDescent="0.25">
      <c r="A178" s="102">
        <v>170</v>
      </c>
      <c r="B178" s="2" t="s">
        <v>1377</v>
      </c>
      <c r="C178" s="17" t="s">
        <v>692</v>
      </c>
      <c r="D178" s="17" t="s">
        <v>750</v>
      </c>
      <c r="E178" s="13" t="s">
        <v>907</v>
      </c>
      <c r="F178" s="103">
        <v>45809</v>
      </c>
      <c r="G178" s="103">
        <v>46112</v>
      </c>
      <c r="H178" s="103">
        <v>46295</v>
      </c>
      <c r="I178" s="89">
        <v>75000</v>
      </c>
      <c r="J178" s="89">
        <v>2152.5</v>
      </c>
      <c r="K178" s="89">
        <v>2280</v>
      </c>
      <c r="L178" s="89">
        <v>6309.38</v>
      </c>
      <c r="M178" s="89">
        <v>25</v>
      </c>
      <c r="N178" s="89">
        <f t="shared" ref="N178" si="6">+J178+K178+L178+M178</f>
        <v>10766.880000000001</v>
      </c>
      <c r="O178" s="89">
        <f t="shared" ref="O178" si="7">+I178-N178</f>
        <v>64233.119999999995</v>
      </c>
      <c r="P178" s="37" t="s">
        <v>199</v>
      </c>
    </row>
    <row r="179" spans="1:16" ht="19.5" customHeight="1" x14ac:dyDescent="0.25">
      <c r="A179" s="102">
        <v>171</v>
      </c>
      <c r="B179" s="2" t="s">
        <v>886</v>
      </c>
      <c r="C179" s="17" t="s">
        <v>708</v>
      </c>
      <c r="D179" s="17" t="s">
        <v>733</v>
      </c>
      <c r="E179" s="13" t="s">
        <v>907</v>
      </c>
      <c r="F179" s="103">
        <v>45597</v>
      </c>
      <c r="G179" s="103">
        <v>46142</v>
      </c>
      <c r="H179" s="103">
        <v>46327</v>
      </c>
      <c r="I179" s="89">
        <v>85000</v>
      </c>
      <c r="J179" s="89">
        <v>2439.5</v>
      </c>
      <c r="K179" s="89">
        <v>2584</v>
      </c>
      <c r="L179" s="89">
        <v>8576.99</v>
      </c>
      <c r="M179" s="89">
        <v>25</v>
      </c>
      <c r="N179" s="89">
        <f t="shared" si="4"/>
        <v>13625.49</v>
      </c>
      <c r="O179" s="89">
        <f t="shared" si="5"/>
        <v>71374.509999999995</v>
      </c>
      <c r="P179" s="37" t="s">
        <v>198</v>
      </c>
    </row>
    <row r="180" spans="1:16" ht="19.5" customHeight="1" x14ac:dyDescent="0.25">
      <c r="A180" s="102">
        <v>172</v>
      </c>
      <c r="B180" s="2" t="s">
        <v>969</v>
      </c>
      <c r="C180" s="17" t="s">
        <v>1312</v>
      </c>
      <c r="D180" s="17" t="s">
        <v>763</v>
      </c>
      <c r="E180" s="13" t="s">
        <v>907</v>
      </c>
      <c r="F180" s="103">
        <v>45748</v>
      </c>
      <c r="G180" s="103">
        <v>46112</v>
      </c>
      <c r="H180" s="103">
        <v>46295</v>
      </c>
      <c r="I180" s="89">
        <v>75000</v>
      </c>
      <c r="J180" s="89">
        <v>2152.5</v>
      </c>
      <c r="K180" s="89">
        <v>2280</v>
      </c>
      <c r="L180" s="89">
        <v>6309.38</v>
      </c>
      <c r="M180" s="89">
        <v>25</v>
      </c>
      <c r="N180" s="89">
        <f t="shared" si="4"/>
        <v>10766.880000000001</v>
      </c>
      <c r="O180" s="89">
        <f t="shared" si="5"/>
        <v>64233.119999999995</v>
      </c>
      <c r="P180" s="37" t="s">
        <v>199</v>
      </c>
    </row>
    <row r="181" spans="1:16" ht="19.5" customHeight="1" x14ac:dyDescent="0.25">
      <c r="A181" s="102">
        <v>173</v>
      </c>
      <c r="B181" s="2" t="s">
        <v>1003</v>
      </c>
      <c r="C181" s="17" t="s">
        <v>1312</v>
      </c>
      <c r="D181" s="17" t="s">
        <v>763</v>
      </c>
      <c r="E181" s="13" t="s">
        <v>907</v>
      </c>
      <c r="F181" s="103">
        <v>45809</v>
      </c>
      <c r="G181" s="103">
        <v>46174</v>
      </c>
      <c r="H181" s="103">
        <v>46356</v>
      </c>
      <c r="I181" s="89">
        <v>85000</v>
      </c>
      <c r="J181" s="89">
        <v>2439.5</v>
      </c>
      <c r="K181" s="89">
        <v>2584</v>
      </c>
      <c r="L181" s="89">
        <v>8576.99</v>
      </c>
      <c r="M181" s="89">
        <v>25</v>
      </c>
      <c r="N181" s="89">
        <f t="shared" si="4"/>
        <v>13625.49</v>
      </c>
      <c r="O181" s="89">
        <f t="shared" si="5"/>
        <v>71374.509999999995</v>
      </c>
      <c r="P181" s="37" t="s">
        <v>199</v>
      </c>
    </row>
    <row r="182" spans="1:16" ht="19.5" customHeight="1" x14ac:dyDescent="0.25">
      <c r="A182" s="102">
        <v>174</v>
      </c>
      <c r="B182" s="2" t="s">
        <v>229</v>
      </c>
      <c r="C182" s="17" t="s">
        <v>1323</v>
      </c>
      <c r="D182" s="17" t="s">
        <v>5</v>
      </c>
      <c r="E182" s="13" t="s">
        <v>907</v>
      </c>
      <c r="F182" s="103">
        <v>44348</v>
      </c>
      <c r="G182" s="103">
        <v>46174</v>
      </c>
      <c r="H182" s="103">
        <v>46356</v>
      </c>
      <c r="I182" s="89">
        <v>70000</v>
      </c>
      <c r="J182" s="89">
        <v>2009</v>
      </c>
      <c r="K182" s="89">
        <v>2128</v>
      </c>
      <c r="L182" s="89">
        <v>5368.48</v>
      </c>
      <c r="M182" s="89">
        <v>25</v>
      </c>
      <c r="N182" s="89">
        <f t="shared" si="4"/>
        <v>9530.48</v>
      </c>
      <c r="O182" s="89">
        <f t="shared" si="5"/>
        <v>60469.520000000004</v>
      </c>
      <c r="P182" s="37" t="s">
        <v>198</v>
      </c>
    </row>
    <row r="183" spans="1:16" ht="19.5" customHeight="1" x14ac:dyDescent="0.25">
      <c r="A183" s="102">
        <v>175</v>
      </c>
      <c r="B183" s="2" t="s">
        <v>236</v>
      </c>
      <c r="C183" s="17" t="s">
        <v>1323</v>
      </c>
      <c r="D183" s="17" t="s">
        <v>5</v>
      </c>
      <c r="E183" s="13" t="s">
        <v>907</v>
      </c>
      <c r="F183" s="103">
        <v>44378</v>
      </c>
      <c r="G183" s="103">
        <v>46204</v>
      </c>
      <c r="H183" s="103">
        <v>46387</v>
      </c>
      <c r="I183" s="89">
        <v>70000</v>
      </c>
      <c r="J183" s="89">
        <v>2009</v>
      </c>
      <c r="K183" s="89">
        <v>2128</v>
      </c>
      <c r="L183" s="89">
        <v>5368.48</v>
      </c>
      <c r="M183" s="89">
        <v>25</v>
      </c>
      <c r="N183" s="89">
        <f t="shared" si="4"/>
        <v>9530.48</v>
      </c>
      <c r="O183" s="89">
        <f t="shared" si="5"/>
        <v>60469.520000000004</v>
      </c>
      <c r="P183" s="37" t="s">
        <v>199</v>
      </c>
    </row>
    <row r="184" spans="1:16" ht="19.5" customHeight="1" x14ac:dyDescent="0.25">
      <c r="A184" s="102">
        <v>176</v>
      </c>
      <c r="B184" s="2" t="s">
        <v>503</v>
      </c>
      <c r="C184" s="17" t="s">
        <v>1324</v>
      </c>
      <c r="D184" s="17" t="s">
        <v>657</v>
      </c>
      <c r="E184" s="13" t="s">
        <v>907</v>
      </c>
      <c r="F184" s="103">
        <v>44805</v>
      </c>
      <c r="G184" s="103">
        <v>46081</v>
      </c>
      <c r="H184" s="103">
        <v>46266</v>
      </c>
      <c r="I184" s="89">
        <v>80000</v>
      </c>
      <c r="J184" s="89">
        <v>2296</v>
      </c>
      <c r="K184" s="89">
        <v>2432</v>
      </c>
      <c r="L184" s="89">
        <v>7400.87</v>
      </c>
      <c r="M184" s="89">
        <v>12125</v>
      </c>
      <c r="N184" s="89">
        <f t="shared" si="4"/>
        <v>24253.87</v>
      </c>
      <c r="O184" s="89">
        <f t="shared" si="5"/>
        <v>55746.130000000005</v>
      </c>
      <c r="P184" s="37" t="s">
        <v>198</v>
      </c>
    </row>
    <row r="185" spans="1:16" ht="19.5" customHeight="1" x14ac:dyDescent="0.25">
      <c r="A185" s="102">
        <v>177</v>
      </c>
      <c r="B185" s="2" t="s">
        <v>140</v>
      </c>
      <c r="C185" s="17" t="s">
        <v>1325</v>
      </c>
      <c r="D185" s="17" t="s">
        <v>737</v>
      </c>
      <c r="E185" s="13" t="s">
        <v>907</v>
      </c>
      <c r="F185" s="103">
        <v>44109</v>
      </c>
      <c r="G185" s="103">
        <v>46118</v>
      </c>
      <c r="H185" s="103">
        <v>46301</v>
      </c>
      <c r="I185" s="89">
        <v>75000</v>
      </c>
      <c r="J185" s="89">
        <v>2152.5</v>
      </c>
      <c r="K185" s="89">
        <v>2280</v>
      </c>
      <c r="L185" s="89">
        <v>6309.38</v>
      </c>
      <c r="M185" s="89">
        <v>3442.5</v>
      </c>
      <c r="N185" s="89">
        <f t="shared" si="4"/>
        <v>14184.380000000001</v>
      </c>
      <c r="O185" s="89">
        <f t="shared" si="5"/>
        <v>60815.619999999995</v>
      </c>
      <c r="P185" s="37" t="s">
        <v>199</v>
      </c>
    </row>
    <row r="186" spans="1:16" ht="19.5" customHeight="1" x14ac:dyDescent="0.25">
      <c r="A186" s="102">
        <v>178</v>
      </c>
      <c r="B186" s="2" t="s">
        <v>435</v>
      </c>
      <c r="C186" s="17" t="s">
        <v>1324</v>
      </c>
      <c r="D186" s="17" t="s">
        <v>733</v>
      </c>
      <c r="E186" s="13" t="s">
        <v>907</v>
      </c>
      <c r="F186" s="103">
        <v>44621</v>
      </c>
      <c r="G186" s="103">
        <v>46081</v>
      </c>
      <c r="H186" s="103">
        <v>46266</v>
      </c>
      <c r="I186" s="89">
        <v>70000</v>
      </c>
      <c r="J186" s="89">
        <v>2009</v>
      </c>
      <c r="K186" s="89">
        <v>2128</v>
      </c>
      <c r="L186" s="89">
        <v>5368.48</v>
      </c>
      <c r="M186" s="89">
        <v>16787.419999999998</v>
      </c>
      <c r="N186" s="89">
        <f t="shared" si="4"/>
        <v>26292.899999999998</v>
      </c>
      <c r="O186" s="89">
        <f t="shared" si="5"/>
        <v>43707.100000000006</v>
      </c>
      <c r="P186" s="37" t="s">
        <v>198</v>
      </c>
    </row>
    <row r="187" spans="1:16" ht="19.5" customHeight="1" x14ac:dyDescent="0.25">
      <c r="A187" s="102">
        <v>179</v>
      </c>
      <c r="B187" s="2" t="s">
        <v>202</v>
      </c>
      <c r="C187" s="17" t="s">
        <v>708</v>
      </c>
      <c r="D187" s="17" t="s">
        <v>733</v>
      </c>
      <c r="E187" s="13" t="s">
        <v>907</v>
      </c>
      <c r="F187" s="103">
        <v>44348</v>
      </c>
      <c r="G187" s="103">
        <v>46174</v>
      </c>
      <c r="H187" s="103">
        <v>46356</v>
      </c>
      <c r="I187" s="89">
        <v>80000</v>
      </c>
      <c r="J187" s="89">
        <v>2296</v>
      </c>
      <c r="K187" s="89">
        <v>2432</v>
      </c>
      <c r="L187" s="89">
        <v>7400.87</v>
      </c>
      <c r="M187" s="89">
        <v>8305.7000000000007</v>
      </c>
      <c r="N187" s="89">
        <f t="shared" si="4"/>
        <v>20434.57</v>
      </c>
      <c r="O187" s="89">
        <f t="shared" si="5"/>
        <v>59565.43</v>
      </c>
      <c r="P187" s="37" t="s">
        <v>198</v>
      </c>
    </row>
    <row r="188" spans="1:16" ht="19.5" customHeight="1" x14ac:dyDescent="0.25">
      <c r="A188" s="102">
        <v>180</v>
      </c>
      <c r="B188" s="2" t="s">
        <v>364</v>
      </c>
      <c r="C188" s="17" t="s">
        <v>1325</v>
      </c>
      <c r="D188" s="17" t="s">
        <v>737</v>
      </c>
      <c r="E188" s="13" t="s">
        <v>907</v>
      </c>
      <c r="F188" s="103">
        <v>44287</v>
      </c>
      <c r="G188" s="103">
        <v>46112</v>
      </c>
      <c r="H188" s="103">
        <v>46295</v>
      </c>
      <c r="I188" s="89">
        <v>75000</v>
      </c>
      <c r="J188" s="89">
        <v>2152.5</v>
      </c>
      <c r="K188" s="89">
        <v>2280</v>
      </c>
      <c r="L188" s="89">
        <v>6309.38</v>
      </c>
      <c r="M188" s="89">
        <v>15252.529999999999</v>
      </c>
      <c r="N188" s="89">
        <f t="shared" si="4"/>
        <v>25994.41</v>
      </c>
      <c r="O188" s="89">
        <f t="shared" si="5"/>
        <v>49005.59</v>
      </c>
      <c r="P188" s="37" t="s">
        <v>198</v>
      </c>
    </row>
    <row r="189" spans="1:16" ht="19.5" customHeight="1" x14ac:dyDescent="0.25">
      <c r="A189" s="102">
        <v>181</v>
      </c>
      <c r="B189" s="2" t="s">
        <v>517</v>
      </c>
      <c r="C189" s="17" t="s">
        <v>1324</v>
      </c>
      <c r="D189" s="17" t="s">
        <v>733</v>
      </c>
      <c r="E189" s="13" t="s">
        <v>907</v>
      </c>
      <c r="F189" s="103">
        <v>44562</v>
      </c>
      <c r="G189" s="103">
        <v>46204</v>
      </c>
      <c r="H189" s="103">
        <v>46387</v>
      </c>
      <c r="I189" s="89">
        <v>70000</v>
      </c>
      <c r="J189" s="89">
        <v>2009</v>
      </c>
      <c r="K189" s="89">
        <v>2128</v>
      </c>
      <c r="L189" s="89">
        <v>5368.48</v>
      </c>
      <c r="M189" s="89">
        <v>23115.94</v>
      </c>
      <c r="N189" s="89">
        <f t="shared" si="4"/>
        <v>32621.42</v>
      </c>
      <c r="O189" s="89">
        <f t="shared" si="5"/>
        <v>37378.58</v>
      </c>
      <c r="P189" s="37" t="s">
        <v>198</v>
      </c>
    </row>
    <row r="190" spans="1:16" ht="19.5" customHeight="1" x14ac:dyDescent="0.25">
      <c r="A190" s="102">
        <v>182</v>
      </c>
      <c r="B190" s="2" t="s">
        <v>161</v>
      </c>
      <c r="C190" s="17" t="s">
        <v>1326</v>
      </c>
      <c r="D190" s="17" t="s">
        <v>106</v>
      </c>
      <c r="E190" s="13" t="s">
        <v>907</v>
      </c>
      <c r="F190" s="103">
        <v>44896</v>
      </c>
      <c r="G190" s="103">
        <v>46174</v>
      </c>
      <c r="H190" s="103">
        <v>46356</v>
      </c>
      <c r="I190" s="89">
        <v>85000</v>
      </c>
      <c r="J190" s="89">
        <v>2439.5</v>
      </c>
      <c r="K190" s="89">
        <v>2584</v>
      </c>
      <c r="L190" s="89">
        <v>8097.05</v>
      </c>
      <c r="M190" s="89">
        <v>2044.78</v>
      </c>
      <c r="N190" s="89">
        <f t="shared" si="4"/>
        <v>15165.33</v>
      </c>
      <c r="O190" s="89">
        <f t="shared" si="5"/>
        <v>69834.67</v>
      </c>
      <c r="P190" s="37" t="s">
        <v>199</v>
      </c>
    </row>
    <row r="191" spans="1:16" ht="19.5" customHeight="1" x14ac:dyDescent="0.25">
      <c r="A191" s="102">
        <v>183</v>
      </c>
      <c r="B191" s="2" t="s">
        <v>502</v>
      </c>
      <c r="C191" s="17" t="s">
        <v>1326</v>
      </c>
      <c r="D191" s="17" t="s">
        <v>106</v>
      </c>
      <c r="E191" s="13" t="s">
        <v>907</v>
      </c>
      <c r="F191" s="103">
        <v>44109</v>
      </c>
      <c r="G191" s="103">
        <v>46118</v>
      </c>
      <c r="H191" s="103">
        <v>46301</v>
      </c>
      <c r="I191" s="89">
        <v>75000</v>
      </c>
      <c r="J191" s="89">
        <v>2152.5</v>
      </c>
      <c r="K191" s="89">
        <v>2280</v>
      </c>
      <c r="L191" s="89">
        <v>5925.42</v>
      </c>
      <c r="M191" s="89">
        <v>2044.78</v>
      </c>
      <c r="N191" s="89">
        <f t="shared" si="4"/>
        <v>12402.7</v>
      </c>
      <c r="O191" s="89">
        <f t="shared" si="5"/>
        <v>62597.3</v>
      </c>
      <c r="P191" s="37" t="s">
        <v>199</v>
      </c>
    </row>
    <row r="192" spans="1:16" ht="19.5" customHeight="1" x14ac:dyDescent="0.25">
      <c r="A192" s="102">
        <v>184</v>
      </c>
      <c r="B192" s="2" t="s">
        <v>720</v>
      </c>
      <c r="C192" s="17" t="s">
        <v>708</v>
      </c>
      <c r="D192" s="17" t="s">
        <v>733</v>
      </c>
      <c r="E192" s="13" t="s">
        <v>907</v>
      </c>
      <c r="F192" s="103">
        <v>44805</v>
      </c>
      <c r="G192" s="103">
        <v>46081</v>
      </c>
      <c r="H192" s="103">
        <v>46266</v>
      </c>
      <c r="I192" s="89">
        <v>80000</v>
      </c>
      <c r="J192" s="89">
        <v>2296</v>
      </c>
      <c r="K192" s="89">
        <v>2432</v>
      </c>
      <c r="L192" s="89">
        <v>6920.92</v>
      </c>
      <c r="M192" s="89">
        <v>11710.58</v>
      </c>
      <c r="N192" s="89">
        <f t="shared" si="4"/>
        <v>23359.5</v>
      </c>
      <c r="O192" s="89">
        <f t="shared" si="5"/>
        <v>56640.5</v>
      </c>
      <c r="P192" s="37" t="s">
        <v>199</v>
      </c>
    </row>
    <row r="193" spans="1:16" ht="19.5" customHeight="1" x14ac:dyDescent="0.25">
      <c r="A193" s="102">
        <v>185</v>
      </c>
      <c r="B193" s="2" t="s">
        <v>217</v>
      </c>
      <c r="C193" s="17" t="s">
        <v>889</v>
      </c>
      <c r="D193" s="17" t="s">
        <v>732</v>
      </c>
      <c r="E193" s="13" t="s">
        <v>907</v>
      </c>
      <c r="F193" s="103">
        <v>45413</v>
      </c>
      <c r="G193" s="103">
        <v>46142</v>
      </c>
      <c r="H193" s="103">
        <v>46327</v>
      </c>
      <c r="I193" s="89">
        <v>80000</v>
      </c>
      <c r="J193" s="89">
        <v>2296</v>
      </c>
      <c r="K193" s="89">
        <v>2432</v>
      </c>
      <c r="L193" s="89">
        <v>7400.87</v>
      </c>
      <c r="M193" s="89">
        <v>13960.11</v>
      </c>
      <c r="N193" s="89">
        <f t="shared" si="4"/>
        <v>26088.98</v>
      </c>
      <c r="O193" s="89">
        <f t="shared" si="5"/>
        <v>53911.020000000004</v>
      </c>
      <c r="P193" s="37" t="s">
        <v>199</v>
      </c>
    </row>
    <row r="194" spans="1:16" ht="19.5" customHeight="1" x14ac:dyDescent="0.25">
      <c r="A194" s="102">
        <v>186</v>
      </c>
      <c r="B194" s="2" t="s">
        <v>504</v>
      </c>
      <c r="C194" s="17" t="s">
        <v>889</v>
      </c>
      <c r="D194" s="17" t="s">
        <v>732</v>
      </c>
      <c r="E194" s="13" t="s">
        <v>907</v>
      </c>
      <c r="F194" s="103">
        <v>44348</v>
      </c>
      <c r="G194" s="103">
        <v>46174</v>
      </c>
      <c r="H194" s="103">
        <v>46356</v>
      </c>
      <c r="I194" s="89">
        <v>80000</v>
      </c>
      <c r="J194" s="89">
        <v>2296</v>
      </c>
      <c r="K194" s="89">
        <v>2432</v>
      </c>
      <c r="L194" s="89">
        <v>6920.92</v>
      </c>
      <c r="M194" s="89">
        <v>1944.78</v>
      </c>
      <c r="N194" s="89">
        <f t="shared" si="4"/>
        <v>13593.7</v>
      </c>
      <c r="O194" s="89">
        <f t="shared" si="5"/>
        <v>66406.3</v>
      </c>
      <c r="P194" s="37" t="s">
        <v>198</v>
      </c>
    </row>
    <row r="195" spans="1:16" ht="19.5" customHeight="1" x14ac:dyDescent="0.25">
      <c r="A195" s="102">
        <v>187</v>
      </c>
      <c r="B195" s="2" t="s">
        <v>251</v>
      </c>
      <c r="C195" s="17" t="s">
        <v>708</v>
      </c>
      <c r="D195" s="17" t="s">
        <v>1384</v>
      </c>
      <c r="E195" s="13" t="s">
        <v>907</v>
      </c>
      <c r="F195" s="103">
        <v>44805</v>
      </c>
      <c r="G195" s="103">
        <v>46081</v>
      </c>
      <c r="H195" s="103">
        <v>46266</v>
      </c>
      <c r="I195" s="89">
        <v>70000</v>
      </c>
      <c r="J195" s="89">
        <v>2009</v>
      </c>
      <c r="K195" s="89">
        <v>2128</v>
      </c>
      <c r="L195" s="89">
        <v>5368.48</v>
      </c>
      <c r="M195" s="89">
        <v>25</v>
      </c>
      <c r="N195" s="89">
        <f t="shared" si="4"/>
        <v>9530.48</v>
      </c>
      <c r="O195" s="89">
        <f t="shared" si="5"/>
        <v>60469.520000000004</v>
      </c>
      <c r="P195" s="37" t="s">
        <v>198</v>
      </c>
    </row>
    <row r="196" spans="1:16" ht="19.5" customHeight="1" x14ac:dyDescent="0.25">
      <c r="A196" s="102">
        <v>188</v>
      </c>
      <c r="B196" s="2" t="s">
        <v>549</v>
      </c>
      <c r="C196" s="17" t="s">
        <v>1308</v>
      </c>
      <c r="D196" s="17" t="s">
        <v>1383</v>
      </c>
      <c r="E196" s="13" t="s">
        <v>907</v>
      </c>
      <c r="F196" s="103">
        <v>44621</v>
      </c>
      <c r="G196" s="103">
        <v>46081</v>
      </c>
      <c r="H196" s="103">
        <v>46266</v>
      </c>
      <c r="I196" s="89">
        <v>75000</v>
      </c>
      <c r="J196" s="89">
        <v>2152.5</v>
      </c>
      <c r="K196" s="89">
        <v>2280</v>
      </c>
      <c r="L196" s="89">
        <v>5541.46</v>
      </c>
      <c r="M196" s="89">
        <v>18222.12</v>
      </c>
      <c r="N196" s="89">
        <f t="shared" si="4"/>
        <v>28196.079999999998</v>
      </c>
      <c r="O196" s="89">
        <f t="shared" si="5"/>
        <v>46803.92</v>
      </c>
      <c r="P196" s="37" t="s">
        <v>199</v>
      </c>
    </row>
    <row r="197" spans="1:16" ht="19.5" customHeight="1" x14ac:dyDescent="0.25">
      <c r="A197" s="102">
        <v>189</v>
      </c>
      <c r="B197" s="2" t="s">
        <v>840</v>
      </c>
      <c r="C197" s="17" t="s">
        <v>699</v>
      </c>
      <c r="D197" s="17" t="s">
        <v>733</v>
      </c>
      <c r="E197" s="13" t="s">
        <v>907</v>
      </c>
      <c r="F197" s="103">
        <v>44378</v>
      </c>
      <c r="G197" s="103">
        <v>46204</v>
      </c>
      <c r="H197" s="103">
        <v>46387</v>
      </c>
      <c r="I197" s="89">
        <v>85000</v>
      </c>
      <c r="J197" s="89">
        <v>2439.5</v>
      </c>
      <c r="K197" s="89">
        <v>2584</v>
      </c>
      <c r="L197" s="89">
        <v>8576.99</v>
      </c>
      <c r="M197" s="89">
        <v>25</v>
      </c>
      <c r="N197" s="89">
        <f t="shared" si="4"/>
        <v>13625.49</v>
      </c>
      <c r="O197" s="89">
        <f t="shared" si="5"/>
        <v>71374.509999999995</v>
      </c>
      <c r="P197" s="37" t="s">
        <v>198</v>
      </c>
    </row>
    <row r="198" spans="1:16" ht="19.5" customHeight="1" x14ac:dyDescent="0.25">
      <c r="A198" s="102">
        <v>190</v>
      </c>
      <c r="B198" s="2" t="s">
        <v>166</v>
      </c>
      <c r="C198" s="17" t="s">
        <v>1322</v>
      </c>
      <c r="D198" s="17" t="s">
        <v>745</v>
      </c>
      <c r="E198" s="13" t="s">
        <v>907</v>
      </c>
      <c r="F198" s="103">
        <v>45536</v>
      </c>
      <c r="G198" s="103">
        <v>46142</v>
      </c>
      <c r="H198" s="103">
        <v>46327</v>
      </c>
      <c r="I198" s="89">
        <v>80000</v>
      </c>
      <c r="J198" s="89">
        <v>2296</v>
      </c>
      <c r="K198" s="89">
        <v>2432</v>
      </c>
      <c r="L198" s="89">
        <v>7400.87</v>
      </c>
      <c r="M198" s="89">
        <v>125</v>
      </c>
      <c r="N198" s="89">
        <f t="shared" si="4"/>
        <v>12253.869999999999</v>
      </c>
      <c r="O198" s="89">
        <f t="shared" si="5"/>
        <v>67746.13</v>
      </c>
      <c r="P198" s="37" t="s">
        <v>199</v>
      </c>
    </row>
    <row r="199" spans="1:16" ht="19.5" customHeight="1" x14ac:dyDescent="0.25">
      <c r="A199" s="102">
        <v>191</v>
      </c>
      <c r="B199" s="2" t="s">
        <v>237</v>
      </c>
      <c r="C199" s="17" t="s">
        <v>1327</v>
      </c>
      <c r="D199" s="17" t="s">
        <v>745</v>
      </c>
      <c r="E199" s="13" t="s">
        <v>907</v>
      </c>
      <c r="F199" s="103">
        <v>44132</v>
      </c>
      <c r="G199" s="103">
        <v>46140</v>
      </c>
      <c r="H199" s="103">
        <v>46323</v>
      </c>
      <c r="I199" s="89">
        <v>70000</v>
      </c>
      <c r="J199" s="89">
        <v>2009</v>
      </c>
      <c r="K199" s="89">
        <v>2128</v>
      </c>
      <c r="L199" s="89">
        <v>4984.5200000000004</v>
      </c>
      <c r="M199" s="89">
        <v>21983.38</v>
      </c>
      <c r="N199" s="89">
        <f t="shared" si="4"/>
        <v>31104.9</v>
      </c>
      <c r="O199" s="89">
        <f t="shared" si="5"/>
        <v>38895.1</v>
      </c>
      <c r="P199" s="37" t="s">
        <v>199</v>
      </c>
    </row>
    <row r="200" spans="1:16" ht="19.5" customHeight="1" x14ac:dyDescent="0.25">
      <c r="A200" s="102">
        <v>192</v>
      </c>
      <c r="B200" s="2" t="s">
        <v>519</v>
      </c>
      <c r="C200" s="17" t="s">
        <v>1328</v>
      </c>
      <c r="D200" s="17" t="s">
        <v>108</v>
      </c>
      <c r="E200" s="13" t="s">
        <v>907</v>
      </c>
      <c r="F200" s="103">
        <v>44348</v>
      </c>
      <c r="G200" s="103">
        <v>46174</v>
      </c>
      <c r="H200" s="103">
        <v>46356</v>
      </c>
      <c r="I200" s="89">
        <v>75000</v>
      </c>
      <c r="J200" s="89">
        <v>2152.5</v>
      </c>
      <c r="K200" s="89">
        <v>2280</v>
      </c>
      <c r="L200" s="89">
        <v>6309.38</v>
      </c>
      <c r="M200" s="89">
        <v>3025</v>
      </c>
      <c r="N200" s="89">
        <f t="shared" ref="N200:N262" si="8">+J200+K200+L200+M200</f>
        <v>13766.880000000001</v>
      </c>
      <c r="O200" s="89">
        <f t="shared" ref="O200:O262" si="9">+I200-N200</f>
        <v>61233.119999999995</v>
      </c>
      <c r="P200" s="37" t="s">
        <v>199</v>
      </c>
    </row>
    <row r="201" spans="1:16" ht="19.5" customHeight="1" x14ac:dyDescent="0.25">
      <c r="A201" s="102">
        <v>193</v>
      </c>
      <c r="B201" s="2" t="s">
        <v>182</v>
      </c>
      <c r="C201" s="17" t="s">
        <v>1328</v>
      </c>
      <c r="D201" s="17" t="s">
        <v>108</v>
      </c>
      <c r="E201" s="13" t="s">
        <v>907</v>
      </c>
      <c r="F201" s="103">
        <v>44896</v>
      </c>
      <c r="G201" s="103">
        <v>46174</v>
      </c>
      <c r="H201" s="103">
        <v>46356</v>
      </c>
      <c r="I201" s="89">
        <v>80000</v>
      </c>
      <c r="J201" s="89">
        <v>2296</v>
      </c>
      <c r="K201" s="89">
        <v>2432</v>
      </c>
      <c r="L201" s="89">
        <v>7400.87</v>
      </c>
      <c r="M201" s="89">
        <v>125</v>
      </c>
      <c r="N201" s="89">
        <f t="shared" si="8"/>
        <v>12253.869999999999</v>
      </c>
      <c r="O201" s="89">
        <f t="shared" si="9"/>
        <v>67746.13</v>
      </c>
      <c r="P201" s="37" t="s">
        <v>198</v>
      </c>
    </row>
    <row r="202" spans="1:16" ht="19.5" customHeight="1" x14ac:dyDescent="0.25">
      <c r="A202" s="102">
        <v>194</v>
      </c>
      <c r="B202" s="2" t="s">
        <v>643</v>
      </c>
      <c r="C202" s="17" t="s">
        <v>1328</v>
      </c>
      <c r="D202" s="17" t="s">
        <v>108</v>
      </c>
      <c r="E202" s="13" t="s">
        <v>907</v>
      </c>
      <c r="F202" s="103">
        <v>44136</v>
      </c>
      <c r="G202" s="103">
        <v>46142</v>
      </c>
      <c r="H202" s="103">
        <v>46327</v>
      </c>
      <c r="I202" s="89">
        <v>75000</v>
      </c>
      <c r="J202" s="89">
        <v>2152.5</v>
      </c>
      <c r="K202" s="89">
        <v>2280</v>
      </c>
      <c r="L202" s="89">
        <v>6309.38</v>
      </c>
      <c r="M202" s="89">
        <v>5782.46</v>
      </c>
      <c r="N202" s="89">
        <f t="shared" si="8"/>
        <v>16524.34</v>
      </c>
      <c r="O202" s="89">
        <f t="shared" si="9"/>
        <v>58475.66</v>
      </c>
      <c r="P202" s="37" t="s">
        <v>198</v>
      </c>
    </row>
    <row r="203" spans="1:16" ht="19.5" customHeight="1" x14ac:dyDescent="0.25">
      <c r="A203" s="102">
        <v>195</v>
      </c>
      <c r="B203" t="s">
        <v>139</v>
      </c>
      <c r="C203" s="17" t="s">
        <v>1378</v>
      </c>
      <c r="D203" s="17" t="s">
        <v>764</v>
      </c>
      <c r="E203" s="13" t="s">
        <v>907</v>
      </c>
      <c r="F203" s="103">
        <v>45870</v>
      </c>
      <c r="G203" s="103">
        <v>46054</v>
      </c>
      <c r="H203" s="103">
        <v>46234</v>
      </c>
      <c r="I203" s="89">
        <v>75000</v>
      </c>
      <c r="J203" s="89">
        <v>2152.5</v>
      </c>
      <c r="K203" s="89">
        <v>2280</v>
      </c>
      <c r="L203" s="89">
        <v>6309.38</v>
      </c>
      <c r="M203" s="89">
        <v>8918.25</v>
      </c>
      <c r="N203" s="89">
        <f t="shared" si="8"/>
        <v>19660.13</v>
      </c>
      <c r="O203" s="89">
        <f t="shared" si="9"/>
        <v>55339.869999999995</v>
      </c>
      <c r="P203" s="37" t="s">
        <v>198</v>
      </c>
    </row>
    <row r="204" spans="1:16" ht="19.5" customHeight="1" x14ac:dyDescent="0.25">
      <c r="A204" s="102">
        <v>196</v>
      </c>
      <c r="B204" s="2" t="s">
        <v>360</v>
      </c>
      <c r="C204" s="17" t="s">
        <v>692</v>
      </c>
      <c r="D204" s="17" t="s">
        <v>750</v>
      </c>
      <c r="E204" s="13" t="s">
        <v>907</v>
      </c>
      <c r="F204" s="103">
        <v>45323</v>
      </c>
      <c r="G204" s="103">
        <v>46054</v>
      </c>
      <c r="H204" s="103">
        <v>46234</v>
      </c>
      <c r="I204" s="89">
        <v>71000</v>
      </c>
      <c r="J204" s="89">
        <v>2037.7</v>
      </c>
      <c r="K204" s="89">
        <v>2158.4</v>
      </c>
      <c r="L204" s="89">
        <v>5556.66</v>
      </c>
      <c r="M204" s="89">
        <v>125</v>
      </c>
      <c r="N204" s="89">
        <f t="shared" si="8"/>
        <v>9877.76</v>
      </c>
      <c r="O204" s="89">
        <f t="shared" si="9"/>
        <v>61122.239999999998</v>
      </c>
      <c r="P204" s="37" t="s">
        <v>199</v>
      </c>
    </row>
    <row r="205" spans="1:16" ht="19.5" customHeight="1" x14ac:dyDescent="0.25">
      <c r="A205" s="102">
        <v>197</v>
      </c>
      <c r="B205" s="2" t="s">
        <v>224</v>
      </c>
      <c r="C205" s="17" t="s">
        <v>692</v>
      </c>
      <c r="D205" s="17" t="s">
        <v>750</v>
      </c>
      <c r="E205" s="13" t="s">
        <v>907</v>
      </c>
      <c r="F205" s="103">
        <v>44562</v>
      </c>
      <c r="G205" s="103">
        <v>46204</v>
      </c>
      <c r="H205" s="103">
        <v>46387</v>
      </c>
      <c r="I205" s="89">
        <v>80000</v>
      </c>
      <c r="J205" s="89">
        <v>2296</v>
      </c>
      <c r="K205" s="89">
        <v>2432</v>
      </c>
      <c r="L205" s="89">
        <v>7400.87</v>
      </c>
      <c r="M205" s="89">
        <v>4025</v>
      </c>
      <c r="N205" s="89">
        <f t="shared" si="8"/>
        <v>16153.869999999999</v>
      </c>
      <c r="O205" s="89">
        <f t="shared" si="9"/>
        <v>63846.130000000005</v>
      </c>
      <c r="P205" s="37" t="s">
        <v>198</v>
      </c>
    </row>
    <row r="206" spans="1:16" ht="19.5" customHeight="1" x14ac:dyDescent="0.25">
      <c r="A206" s="102">
        <v>198</v>
      </c>
      <c r="B206" s="2" t="s">
        <v>447</v>
      </c>
      <c r="C206" s="17" t="s">
        <v>692</v>
      </c>
      <c r="D206" s="17" t="s">
        <v>104</v>
      </c>
      <c r="E206" s="13" t="s">
        <v>907</v>
      </c>
      <c r="F206" s="103">
        <v>44348</v>
      </c>
      <c r="G206" s="103">
        <v>46174</v>
      </c>
      <c r="H206" s="103">
        <v>46356</v>
      </c>
      <c r="I206" s="89">
        <v>80000</v>
      </c>
      <c r="J206" s="89">
        <v>2296</v>
      </c>
      <c r="K206" s="89">
        <v>2432</v>
      </c>
      <c r="L206" s="89">
        <v>7400.87</v>
      </c>
      <c r="M206" s="89">
        <v>25</v>
      </c>
      <c r="N206" s="89">
        <f t="shared" si="8"/>
        <v>12153.869999999999</v>
      </c>
      <c r="O206" s="89">
        <f t="shared" si="9"/>
        <v>67846.13</v>
      </c>
      <c r="P206" s="37" t="s">
        <v>199</v>
      </c>
    </row>
    <row r="207" spans="1:16" ht="19.5" customHeight="1" x14ac:dyDescent="0.25">
      <c r="A207" s="102">
        <v>199</v>
      </c>
      <c r="B207" s="2" t="s">
        <v>516</v>
      </c>
      <c r="C207" s="17" t="s">
        <v>692</v>
      </c>
      <c r="D207" s="17" t="s">
        <v>750</v>
      </c>
      <c r="E207" s="13" t="s">
        <v>907</v>
      </c>
      <c r="F207" s="103">
        <v>44658</v>
      </c>
      <c r="G207" s="103">
        <v>46120</v>
      </c>
      <c r="H207" s="103">
        <v>46303</v>
      </c>
      <c r="I207" s="89">
        <v>80000</v>
      </c>
      <c r="J207" s="89">
        <v>2296</v>
      </c>
      <c r="K207" s="89">
        <v>2432</v>
      </c>
      <c r="L207" s="89">
        <v>7400.87</v>
      </c>
      <c r="M207" s="89">
        <v>4825</v>
      </c>
      <c r="N207" s="89">
        <f t="shared" si="8"/>
        <v>16953.87</v>
      </c>
      <c r="O207" s="89">
        <f t="shared" si="9"/>
        <v>63046.130000000005</v>
      </c>
      <c r="P207" s="37" t="s">
        <v>198</v>
      </c>
    </row>
    <row r="208" spans="1:16" ht="19.5" customHeight="1" x14ac:dyDescent="0.25">
      <c r="A208" s="102">
        <v>200</v>
      </c>
      <c r="B208" s="2" t="s">
        <v>177</v>
      </c>
      <c r="C208" s="17" t="s">
        <v>692</v>
      </c>
      <c r="D208" s="17" t="s">
        <v>104</v>
      </c>
      <c r="E208" s="13" t="s">
        <v>907</v>
      </c>
      <c r="F208" s="103">
        <v>44896</v>
      </c>
      <c r="G208" s="103">
        <v>46174</v>
      </c>
      <c r="H208" s="103">
        <v>46356</v>
      </c>
      <c r="I208" s="89">
        <v>85000</v>
      </c>
      <c r="J208" s="89">
        <v>2439.5</v>
      </c>
      <c r="K208" s="89">
        <v>2584</v>
      </c>
      <c r="L208" s="89">
        <v>8576.99</v>
      </c>
      <c r="M208" s="89">
        <v>2575</v>
      </c>
      <c r="N208" s="89">
        <f t="shared" si="8"/>
        <v>16175.49</v>
      </c>
      <c r="O208" s="89">
        <f t="shared" si="9"/>
        <v>68824.509999999995</v>
      </c>
      <c r="P208" s="37" t="s">
        <v>199</v>
      </c>
    </row>
    <row r="209" spans="1:16" ht="19.5" customHeight="1" x14ac:dyDescent="0.25">
      <c r="A209" s="102">
        <v>201</v>
      </c>
      <c r="B209" s="2" t="s">
        <v>261</v>
      </c>
      <c r="C209" s="17" t="s">
        <v>692</v>
      </c>
      <c r="D209" s="17" t="s">
        <v>750</v>
      </c>
      <c r="E209" s="13" t="s">
        <v>907</v>
      </c>
      <c r="F209" s="103">
        <v>44348</v>
      </c>
      <c r="G209" s="103">
        <v>46174</v>
      </c>
      <c r="H209" s="103">
        <v>46356</v>
      </c>
      <c r="I209" s="89">
        <v>75000</v>
      </c>
      <c r="J209" s="89">
        <v>2152.5</v>
      </c>
      <c r="K209" s="89">
        <v>2280</v>
      </c>
      <c r="L209" s="89">
        <v>6309.38</v>
      </c>
      <c r="M209" s="89">
        <v>25</v>
      </c>
      <c r="N209" s="89">
        <f t="shared" si="8"/>
        <v>10766.880000000001</v>
      </c>
      <c r="O209" s="89">
        <f t="shared" si="9"/>
        <v>64233.119999999995</v>
      </c>
      <c r="P209" s="37" t="s">
        <v>199</v>
      </c>
    </row>
    <row r="210" spans="1:16" ht="19.5" customHeight="1" x14ac:dyDescent="0.25">
      <c r="A210" s="102">
        <v>202</v>
      </c>
      <c r="B210" s="2" t="s">
        <v>262</v>
      </c>
      <c r="C210" s="17" t="s">
        <v>692</v>
      </c>
      <c r="D210" s="17" t="s">
        <v>104</v>
      </c>
      <c r="E210" s="13" t="s">
        <v>907</v>
      </c>
      <c r="F210" s="103">
        <v>44348</v>
      </c>
      <c r="G210" s="103">
        <v>46174</v>
      </c>
      <c r="H210" s="103">
        <v>46356</v>
      </c>
      <c r="I210" s="89">
        <v>85000</v>
      </c>
      <c r="J210" s="89">
        <v>2439.5</v>
      </c>
      <c r="K210" s="89">
        <v>2584</v>
      </c>
      <c r="L210" s="89">
        <v>8576.99</v>
      </c>
      <c r="M210" s="89">
        <v>34046.720000000001</v>
      </c>
      <c r="N210" s="89">
        <f t="shared" si="8"/>
        <v>47647.21</v>
      </c>
      <c r="O210" s="89">
        <f t="shared" si="9"/>
        <v>37352.79</v>
      </c>
      <c r="P210" s="37" t="s">
        <v>199</v>
      </c>
    </row>
    <row r="211" spans="1:16" ht="19.5" customHeight="1" x14ac:dyDescent="0.25">
      <c r="A211" s="102">
        <v>203</v>
      </c>
      <c r="B211" s="2" t="s">
        <v>180</v>
      </c>
      <c r="C211" s="17" t="s">
        <v>692</v>
      </c>
      <c r="D211" s="17" t="s">
        <v>104</v>
      </c>
      <c r="E211" s="13" t="s">
        <v>907</v>
      </c>
      <c r="F211" s="103">
        <v>44348</v>
      </c>
      <c r="G211" s="103">
        <v>46174</v>
      </c>
      <c r="H211" s="103">
        <v>46356</v>
      </c>
      <c r="I211" s="89">
        <v>85000</v>
      </c>
      <c r="J211" s="89">
        <v>2439.5</v>
      </c>
      <c r="K211" s="89">
        <v>2584</v>
      </c>
      <c r="L211" s="89">
        <v>8576.99</v>
      </c>
      <c r="M211" s="89">
        <v>25</v>
      </c>
      <c r="N211" s="89">
        <f t="shared" si="8"/>
        <v>13625.49</v>
      </c>
      <c r="O211" s="89">
        <f t="shared" si="9"/>
        <v>71374.509999999995</v>
      </c>
      <c r="P211" s="37" t="s">
        <v>199</v>
      </c>
    </row>
    <row r="212" spans="1:16" ht="19.5" customHeight="1" x14ac:dyDescent="0.25">
      <c r="A212" s="102">
        <v>204</v>
      </c>
      <c r="B212" s="2" t="s">
        <v>183</v>
      </c>
      <c r="C212" s="17" t="s">
        <v>692</v>
      </c>
      <c r="D212" s="17" t="s">
        <v>750</v>
      </c>
      <c r="E212" s="13" t="s">
        <v>907</v>
      </c>
      <c r="F212" s="103">
        <v>44151</v>
      </c>
      <c r="G212" s="103">
        <v>46174</v>
      </c>
      <c r="H212" s="103">
        <v>46356</v>
      </c>
      <c r="I212" s="89">
        <v>85000</v>
      </c>
      <c r="J212" s="89">
        <v>2439.5</v>
      </c>
      <c r="K212" s="89">
        <v>2584</v>
      </c>
      <c r="L212" s="89">
        <v>8576.99</v>
      </c>
      <c r="M212" s="89">
        <v>10325</v>
      </c>
      <c r="N212" s="89">
        <f t="shared" si="8"/>
        <v>23925.489999999998</v>
      </c>
      <c r="O212" s="89">
        <f t="shared" si="9"/>
        <v>61074.51</v>
      </c>
      <c r="P212" s="37" t="s">
        <v>199</v>
      </c>
    </row>
    <row r="213" spans="1:16" ht="19.5" customHeight="1" x14ac:dyDescent="0.25">
      <c r="A213" s="102">
        <v>205</v>
      </c>
      <c r="B213" s="2" t="s">
        <v>279</v>
      </c>
      <c r="C213" s="17" t="s">
        <v>692</v>
      </c>
      <c r="D213" s="17" t="s">
        <v>750</v>
      </c>
      <c r="E213" s="13" t="s">
        <v>907</v>
      </c>
      <c r="F213" s="103">
        <v>44242</v>
      </c>
      <c r="G213" s="103">
        <v>46068</v>
      </c>
      <c r="H213" s="103">
        <v>46249</v>
      </c>
      <c r="I213" s="89">
        <v>80000</v>
      </c>
      <c r="J213" s="89">
        <v>2296</v>
      </c>
      <c r="K213" s="89">
        <v>2432</v>
      </c>
      <c r="L213" s="89">
        <v>6920.92</v>
      </c>
      <c r="M213" s="89">
        <v>14506.1</v>
      </c>
      <c r="N213" s="89">
        <f t="shared" si="8"/>
        <v>26155.02</v>
      </c>
      <c r="O213" s="89">
        <f t="shared" si="9"/>
        <v>53844.979999999996</v>
      </c>
      <c r="P213" s="37" t="s">
        <v>198</v>
      </c>
    </row>
    <row r="214" spans="1:16" ht="19.5" customHeight="1" x14ac:dyDescent="0.25">
      <c r="A214" s="102">
        <v>206</v>
      </c>
      <c r="B214" s="2" t="s">
        <v>285</v>
      </c>
      <c r="C214" s="17" t="s">
        <v>692</v>
      </c>
      <c r="D214" s="17" t="s">
        <v>750</v>
      </c>
      <c r="E214" s="13" t="s">
        <v>907</v>
      </c>
      <c r="F214" s="103">
        <v>44348</v>
      </c>
      <c r="G214" s="103">
        <v>46174</v>
      </c>
      <c r="H214" s="103">
        <v>46356</v>
      </c>
      <c r="I214" s="89">
        <v>70000</v>
      </c>
      <c r="J214" s="89">
        <v>2009</v>
      </c>
      <c r="K214" s="89">
        <v>2128</v>
      </c>
      <c r="L214" s="89">
        <v>5368.48</v>
      </c>
      <c r="M214" s="89">
        <v>125</v>
      </c>
      <c r="N214" s="89">
        <f t="shared" si="8"/>
        <v>9630.48</v>
      </c>
      <c r="O214" s="89">
        <f t="shared" si="9"/>
        <v>60369.520000000004</v>
      </c>
      <c r="P214" s="37" t="s">
        <v>198</v>
      </c>
    </row>
    <row r="215" spans="1:16" ht="19.5" customHeight="1" x14ac:dyDescent="0.25">
      <c r="A215" s="102">
        <v>207</v>
      </c>
      <c r="B215" s="2" t="s">
        <v>1226</v>
      </c>
      <c r="C215" s="17" t="s">
        <v>1309</v>
      </c>
      <c r="D215" s="17" t="s">
        <v>724</v>
      </c>
      <c r="E215" s="13" t="s">
        <v>907</v>
      </c>
      <c r="F215" s="103">
        <v>46174</v>
      </c>
      <c r="G215" s="103">
        <v>46356</v>
      </c>
      <c r="H215" s="103">
        <v>46356</v>
      </c>
      <c r="I215" s="89">
        <v>90000</v>
      </c>
      <c r="J215" s="89">
        <v>2583</v>
      </c>
      <c r="K215" s="89">
        <v>2736</v>
      </c>
      <c r="L215" s="89">
        <v>9753.1200000000008</v>
      </c>
      <c r="M215" s="89">
        <v>2925</v>
      </c>
      <c r="N215" s="89">
        <f t="shared" si="8"/>
        <v>17997.120000000003</v>
      </c>
      <c r="O215" s="89">
        <f t="shared" si="9"/>
        <v>72002.880000000005</v>
      </c>
      <c r="P215" s="37" t="s">
        <v>198</v>
      </c>
    </row>
    <row r="216" spans="1:16" ht="19.5" customHeight="1" x14ac:dyDescent="0.25">
      <c r="A216" s="102">
        <v>208</v>
      </c>
      <c r="B216" s="2" t="s">
        <v>247</v>
      </c>
      <c r="C216" s="17" t="s">
        <v>1329</v>
      </c>
      <c r="D216" s="17" t="s">
        <v>730</v>
      </c>
      <c r="E216" s="13" t="s">
        <v>907</v>
      </c>
      <c r="F216" s="103">
        <v>44348</v>
      </c>
      <c r="G216" s="103">
        <v>46174</v>
      </c>
      <c r="H216" s="103">
        <v>46356</v>
      </c>
      <c r="I216" s="89">
        <v>80000</v>
      </c>
      <c r="J216" s="89">
        <v>2296</v>
      </c>
      <c r="K216" s="89">
        <v>2432</v>
      </c>
      <c r="L216" s="89">
        <v>7400.87</v>
      </c>
      <c r="M216" s="89">
        <v>4728.8999999999996</v>
      </c>
      <c r="N216" s="89">
        <f t="shared" si="8"/>
        <v>16857.769999999997</v>
      </c>
      <c r="O216" s="89">
        <f t="shared" si="9"/>
        <v>63142.23</v>
      </c>
      <c r="P216" s="37" t="s">
        <v>198</v>
      </c>
    </row>
    <row r="217" spans="1:16" ht="19.5" customHeight="1" x14ac:dyDescent="0.25">
      <c r="A217" s="102">
        <v>209</v>
      </c>
      <c r="B217" s="2" t="s">
        <v>268</v>
      </c>
      <c r="C217" s="17" t="s">
        <v>1329</v>
      </c>
      <c r="D217" s="17" t="s">
        <v>730</v>
      </c>
      <c r="E217" s="13" t="s">
        <v>907</v>
      </c>
      <c r="F217" s="103">
        <v>44348</v>
      </c>
      <c r="G217" s="103">
        <v>46174</v>
      </c>
      <c r="H217" s="103">
        <v>46356</v>
      </c>
      <c r="I217" s="89">
        <v>80000</v>
      </c>
      <c r="J217" s="89">
        <v>2296</v>
      </c>
      <c r="K217" s="89">
        <v>2432</v>
      </c>
      <c r="L217" s="89">
        <v>7400.87</v>
      </c>
      <c r="M217" s="89">
        <v>25</v>
      </c>
      <c r="N217" s="89">
        <f t="shared" si="8"/>
        <v>12153.869999999999</v>
      </c>
      <c r="O217" s="89">
        <f t="shared" si="9"/>
        <v>67846.13</v>
      </c>
      <c r="P217" s="37" t="s">
        <v>198</v>
      </c>
    </row>
    <row r="218" spans="1:16" ht="19.5" customHeight="1" x14ac:dyDescent="0.25">
      <c r="A218" s="102">
        <v>210</v>
      </c>
      <c r="B218" s="2" t="s">
        <v>190</v>
      </c>
      <c r="C218" s="17" t="s">
        <v>928</v>
      </c>
      <c r="D218" s="17" t="s">
        <v>753</v>
      </c>
      <c r="E218" s="13" t="s">
        <v>907</v>
      </c>
      <c r="F218" s="103">
        <v>44348</v>
      </c>
      <c r="G218" s="103">
        <v>46174</v>
      </c>
      <c r="H218" s="103">
        <v>46356</v>
      </c>
      <c r="I218" s="89">
        <v>75000</v>
      </c>
      <c r="J218" s="89">
        <v>2152.5</v>
      </c>
      <c r="K218" s="89">
        <v>2280</v>
      </c>
      <c r="L218" s="89">
        <v>6309.38</v>
      </c>
      <c r="M218" s="89">
        <v>125</v>
      </c>
      <c r="N218" s="89">
        <f t="shared" si="8"/>
        <v>10866.880000000001</v>
      </c>
      <c r="O218" s="89">
        <f t="shared" si="9"/>
        <v>64133.119999999995</v>
      </c>
      <c r="P218" s="37" t="s">
        <v>198</v>
      </c>
    </row>
    <row r="219" spans="1:16" ht="19.5" customHeight="1" x14ac:dyDescent="0.25">
      <c r="A219" s="102">
        <v>211</v>
      </c>
      <c r="B219" s="2" t="s">
        <v>955</v>
      </c>
      <c r="C219" s="17" t="s">
        <v>913</v>
      </c>
      <c r="D219" s="17" t="s">
        <v>730</v>
      </c>
      <c r="E219" s="13" t="s">
        <v>907</v>
      </c>
      <c r="F219" s="103">
        <v>44287</v>
      </c>
      <c r="G219" s="103">
        <v>46112</v>
      </c>
      <c r="H219" s="103">
        <v>46295</v>
      </c>
      <c r="I219" s="89">
        <v>65000</v>
      </c>
      <c r="J219" s="89">
        <v>1865.5</v>
      </c>
      <c r="K219" s="89">
        <v>1976</v>
      </c>
      <c r="L219" s="89">
        <v>4427.58</v>
      </c>
      <c r="M219" s="89">
        <v>3275</v>
      </c>
      <c r="N219" s="89">
        <f t="shared" si="8"/>
        <v>11544.08</v>
      </c>
      <c r="O219" s="89">
        <f t="shared" si="9"/>
        <v>53455.92</v>
      </c>
      <c r="P219" s="37" t="s">
        <v>198</v>
      </c>
    </row>
    <row r="220" spans="1:16" ht="19.5" customHeight="1" x14ac:dyDescent="0.25">
      <c r="A220" s="102">
        <v>212</v>
      </c>
      <c r="B220" s="2" t="s">
        <v>1083</v>
      </c>
      <c r="C220" s="17" t="s">
        <v>913</v>
      </c>
      <c r="D220" s="17" t="s">
        <v>730</v>
      </c>
      <c r="E220" s="13" t="s">
        <v>907</v>
      </c>
      <c r="F220" s="103">
        <v>45721</v>
      </c>
      <c r="G220" s="103">
        <v>46086</v>
      </c>
      <c r="H220" s="103">
        <v>46270</v>
      </c>
      <c r="I220" s="89">
        <v>65000</v>
      </c>
      <c r="J220" s="89">
        <v>1865.5</v>
      </c>
      <c r="K220" s="89">
        <v>1976</v>
      </c>
      <c r="L220" s="89">
        <v>4427.58</v>
      </c>
      <c r="M220" s="89">
        <v>25</v>
      </c>
      <c r="N220" s="89">
        <f t="shared" si="8"/>
        <v>8294.08</v>
      </c>
      <c r="O220" s="89">
        <f t="shared" si="9"/>
        <v>56705.919999999998</v>
      </c>
      <c r="P220" s="37" t="s">
        <v>199</v>
      </c>
    </row>
    <row r="221" spans="1:16" ht="19.5" customHeight="1" x14ac:dyDescent="0.25">
      <c r="A221" s="102">
        <v>213</v>
      </c>
      <c r="B221" s="2" t="s">
        <v>985</v>
      </c>
      <c r="C221" s="17" t="s">
        <v>913</v>
      </c>
      <c r="D221" s="17" t="s">
        <v>730</v>
      </c>
      <c r="E221" s="13" t="s">
        <v>907</v>
      </c>
      <c r="F221" s="103">
        <v>45839</v>
      </c>
      <c r="G221" s="103">
        <v>46204</v>
      </c>
      <c r="H221" s="103">
        <v>46387</v>
      </c>
      <c r="I221" s="89">
        <v>65000</v>
      </c>
      <c r="J221" s="89">
        <v>1865.5</v>
      </c>
      <c r="K221" s="89">
        <v>1976</v>
      </c>
      <c r="L221" s="89">
        <v>4427.58</v>
      </c>
      <c r="M221" s="89">
        <v>3375</v>
      </c>
      <c r="N221" s="89">
        <f t="shared" si="8"/>
        <v>11644.08</v>
      </c>
      <c r="O221" s="89">
        <f t="shared" si="9"/>
        <v>53355.92</v>
      </c>
      <c r="P221" s="37" t="s">
        <v>198</v>
      </c>
    </row>
    <row r="222" spans="1:16" ht="19.5" customHeight="1" x14ac:dyDescent="0.25">
      <c r="A222" s="102">
        <v>214</v>
      </c>
      <c r="B222" s="2" t="s">
        <v>1109</v>
      </c>
      <c r="C222" s="17" t="s">
        <v>913</v>
      </c>
      <c r="D222" s="17" t="s">
        <v>730</v>
      </c>
      <c r="E222" s="13" t="s">
        <v>907</v>
      </c>
      <c r="F222" s="103">
        <v>45778</v>
      </c>
      <c r="G222" s="103">
        <v>46142</v>
      </c>
      <c r="H222" s="103">
        <v>46327</v>
      </c>
      <c r="I222" s="89">
        <v>70000</v>
      </c>
      <c r="J222" s="89">
        <v>2009</v>
      </c>
      <c r="K222" s="89">
        <v>2128</v>
      </c>
      <c r="L222" s="89">
        <v>5368.48</v>
      </c>
      <c r="M222" s="89">
        <v>10525</v>
      </c>
      <c r="N222" s="89">
        <f t="shared" si="8"/>
        <v>20030.48</v>
      </c>
      <c r="O222" s="89">
        <f t="shared" si="9"/>
        <v>49969.520000000004</v>
      </c>
      <c r="P222" s="37" t="s">
        <v>199</v>
      </c>
    </row>
    <row r="223" spans="1:16" ht="19.5" customHeight="1" x14ac:dyDescent="0.25">
      <c r="A223" s="102">
        <v>215</v>
      </c>
      <c r="B223" s="2" t="s">
        <v>1118</v>
      </c>
      <c r="C223" s="17" t="s">
        <v>913</v>
      </c>
      <c r="D223" s="17" t="s">
        <v>730</v>
      </c>
      <c r="E223" s="13" t="s">
        <v>907</v>
      </c>
      <c r="F223" s="103">
        <v>45901</v>
      </c>
      <c r="G223" s="103">
        <v>46081</v>
      </c>
      <c r="H223" s="103">
        <v>46266</v>
      </c>
      <c r="I223" s="89">
        <v>70000</v>
      </c>
      <c r="J223" s="89">
        <v>2009</v>
      </c>
      <c r="K223" s="89">
        <v>2128</v>
      </c>
      <c r="L223" s="89">
        <v>5368.48</v>
      </c>
      <c r="M223" s="89">
        <v>25</v>
      </c>
      <c r="N223" s="89">
        <f t="shared" si="8"/>
        <v>9530.48</v>
      </c>
      <c r="O223" s="89">
        <f t="shared" si="9"/>
        <v>60469.520000000004</v>
      </c>
      <c r="P223" s="37" t="s">
        <v>198</v>
      </c>
    </row>
    <row r="224" spans="1:16" ht="19.5" customHeight="1" x14ac:dyDescent="0.25">
      <c r="A224" s="102">
        <v>216</v>
      </c>
      <c r="B224" s="2" t="s">
        <v>1162</v>
      </c>
      <c r="C224" s="17" t="s">
        <v>913</v>
      </c>
      <c r="D224" s="17" t="s">
        <v>730</v>
      </c>
      <c r="E224" s="13" t="s">
        <v>907</v>
      </c>
      <c r="F224" s="103">
        <v>46082</v>
      </c>
      <c r="G224" s="103">
        <v>46082</v>
      </c>
      <c r="H224" s="105">
        <v>46265</v>
      </c>
      <c r="I224" s="89">
        <v>65000</v>
      </c>
      <c r="J224" s="89">
        <v>1865.5</v>
      </c>
      <c r="K224" s="89">
        <v>1976</v>
      </c>
      <c r="L224" s="89">
        <v>4427.58</v>
      </c>
      <c r="M224" s="89">
        <v>25</v>
      </c>
      <c r="N224" s="89">
        <f t="shared" si="8"/>
        <v>8294.08</v>
      </c>
      <c r="O224" s="89">
        <f t="shared" si="9"/>
        <v>56705.919999999998</v>
      </c>
      <c r="P224" s="37" t="s">
        <v>198</v>
      </c>
    </row>
    <row r="225" spans="1:16" ht="19.5" customHeight="1" x14ac:dyDescent="0.25">
      <c r="A225" s="102">
        <v>217</v>
      </c>
      <c r="B225" s="2" t="s">
        <v>954</v>
      </c>
      <c r="C225" s="17" t="s">
        <v>1330</v>
      </c>
      <c r="D225" s="17" t="s">
        <v>4</v>
      </c>
      <c r="E225" s="13" t="s">
        <v>907</v>
      </c>
      <c r="F225" s="103">
        <v>45962</v>
      </c>
      <c r="G225" s="103">
        <v>46142</v>
      </c>
      <c r="H225" s="103">
        <v>46327</v>
      </c>
      <c r="I225" s="89">
        <v>50000</v>
      </c>
      <c r="J225" s="89">
        <v>1435</v>
      </c>
      <c r="K225" s="89">
        <v>1520</v>
      </c>
      <c r="L225" s="89">
        <v>1854</v>
      </c>
      <c r="M225" s="89">
        <v>5280.26</v>
      </c>
      <c r="N225" s="89">
        <f t="shared" si="8"/>
        <v>10089.26</v>
      </c>
      <c r="O225" s="89">
        <f t="shared" si="9"/>
        <v>39910.74</v>
      </c>
      <c r="P225" s="37" t="s">
        <v>198</v>
      </c>
    </row>
    <row r="226" spans="1:16" ht="19.5" customHeight="1" x14ac:dyDescent="0.25">
      <c r="A226" s="102">
        <v>218</v>
      </c>
      <c r="B226" s="2" t="s">
        <v>986</v>
      </c>
      <c r="C226" s="17" t="s">
        <v>1330</v>
      </c>
      <c r="D226" s="17" t="s">
        <v>4</v>
      </c>
      <c r="E226" s="13" t="s">
        <v>907</v>
      </c>
      <c r="F226" s="103">
        <v>45717</v>
      </c>
      <c r="G226" s="103">
        <v>46081</v>
      </c>
      <c r="H226" s="103">
        <v>46266</v>
      </c>
      <c r="I226" s="89">
        <v>50000</v>
      </c>
      <c r="J226" s="89">
        <v>1435</v>
      </c>
      <c r="K226" s="89">
        <v>1520</v>
      </c>
      <c r="L226" s="89">
        <v>1854</v>
      </c>
      <c r="M226" s="89">
        <v>25</v>
      </c>
      <c r="N226" s="89">
        <f t="shared" si="8"/>
        <v>4834</v>
      </c>
      <c r="O226" s="89">
        <f t="shared" si="9"/>
        <v>45166</v>
      </c>
      <c r="P226" s="37" t="s">
        <v>198</v>
      </c>
    </row>
    <row r="227" spans="1:16" ht="19.5" customHeight="1" x14ac:dyDescent="0.25">
      <c r="A227" s="102">
        <v>219</v>
      </c>
      <c r="B227" s="2" t="s">
        <v>175</v>
      </c>
      <c r="C227" s="17" t="s">
        <v>102</v>
      </c>
      <c r="D227" s="17" t="s">
        <v>731</v>
      </c>
      <c r="E227" s="13" t="s">
        <v>907</v>
      </c>
      <c r="F227" s="103">
        <v>45778</v>
      </c>
      <c r="G227" s="103">
        <v>46142</v>
      </c>
      <c r="H227" s="103">
        <v>46327</v>
      </c>
      <c r="I227" s="89">
        <v>65000</v>
      </c>
      <c r="J227" s="89">
        <v>1865.5</v>
      </c>
      <c r="K227" s="89">
        <v>1976</v>
      </c>
      <c r="L227" s="89">
        <v>4427.58</v>
      </c>
      <c r="M227" s="89">
        <v>25</v>
      </c>
      <c r="N227" s="89">
        <f t="shared" si="8"/>
        <v>8294.08</v>
      </c>
      <c r="O227" s="89">
        <f t="shared" si="9"/>
        <v>56705.919999999998</v>
      </c>
      <c r="P227" s="37" t="s">
        <v>198</v>
      </c>
    </row>
    <row r="228" spans="1:16" ht="19.5" customHeight="1" x14ac:dyDescent="0.25">
      <c r="A228" s="102">
        <v>220</v>
      </c>
      <c r="B228" s="2" t="s">
        <v>556</v>
      </c>
      <c r="C228" s="17" t="s">
        <v>102</v>
      </c>
      <c r="D228" s="17" t="s">
        <v>1385</v>
      </c>
      <c r="E228" s="13" t="s">
        <v>907</v>
      </c>
      <c r="F228" s="103">
        <v>44201</v>
      </c>
      <c r="G228" s="103">
        <v>46180</v>
      </c>
      <c r="H228" s="103">
        <v>46333</v>
      </c>
      <c r="I228" s="89">
        <v>40000</v>
      </c>
      <c r="J228" s="89">
        <v>1148</v>
      </c>
      <c r="K228" s="89">
        <v>1216</v>
      </c>
      <c r="L228" s="89">
        <v>442.65</v>
      </c>
      <c r="M228" s="89">
        <v>25</v>
      </c>
      <c r="N228" s="89">
        <f t="shared" si="8"/>
        <v>2831.65</v>
      </c>
      <c r="O228" s="89">
        <f t="shared" si="9"/>
        <v>37168.35</v>
      </c>
      <c r="P228" s="37" t="s">
        <v>198</v>
      </c>
    </row>
    <row r="229" spans="1:16" ht="19.5" customHeight="1" x14ac:dyDescent="0.25">
      <c r="A229" s="102">
        <v>221</v>
      </c>
      <c r="B229" s="2" t="s">
        <v>557</v>
      </c>
      <c r="C229" s="17" t="s">
        <v>102</v>
      </c>
      <c r="D229" s="17" t="s">
        <v>1175</v>
      </c>
      <c r="E229" s="13" t="s">
        <v>907</v>
      </c>
      <c r="F229" s="103">
        <v>44958</v>
      </c>
      <c r="G229" s="103">
        <v>46054</v>
      </c>
      <c r="H229" s="103">
        <v>46234</v>
      </c>
      <c r="I229" s="89">
        <v>35000</v>
      </c>
      <c r="J229" s="89">
        <v>1004.5</v>
      </c>
      <c r="K229" s="89">
        <v>1064</v>
      </c>
      <c r="L229" s="89">
        <v>0</v>
      </c>
      <c r="M229" s="89">
        <v>14391.26</v>
      </c>
      <c r="N229" s="89">
        <f t="shared" si="8"/>
        <v>16459.760000000002</v>
      </c>
      <c r="O229" s="89">
        <f t="shared" si="9"/>
        <v>18540.239999999998</v>
      </c>
      <c r="P229" s="37" t="s">
        <v>198</v>
      </c>
    </row>
    <row r="230" spans="1:16" ht="19.5" customHeight="1" x14ac:dyDescent="0.25">
      <c r="A230" s="102">
        <v>222</v>
      </c>
      <c r="B230" s="2" t="s">
        <v>558</v>
      </c>
      <c r="C230" s="17" t="s">
        <v>102</v>
      </c>
      <c r="D230" s="17" t="s">
        <v>1385</v>
      </c>
      <c r="E230" s="13" t="s">
        <v>907</v>
      </c>
      <c r="F230" s="103">
        <v>44958</v>
      </c>
      <c r="G230" s="103">
        <v>46054</v>
      </c>
      <c r="H230" s="103">
        <v>46234</v>
      </c>
      <c r="I230" s="89">
        <v>50000</v>
      </c>
      <c r="J230" s="89">
        <v>1435</v>
      </c>
      <c r="K230" s="89">
        <v>1520</v>
      </c>
      <c r="L230" s="89">
        <v>1854</v>
      </c>
      <c r="M230" s="89">
        <v>8647.59</v>
      </c>
      <c r="N230" s="89">
        <f t="shared" si="8"/>
        <v>13456.59</v>
      </c>
      <c r="O230" s="89">
        <f t="shared" si="9"/>
        <v>36543.410000000003</v>
      </c>
      <c r="P230" s="37" t="s">
        <v>198</v>
      </c>
    </row>
    <row r="231" spans="1:16" ht="19.5" customHeight="1" x14ac:dyDescent="0.25">
      <c r="A231" s="102">
        <v>223</v>
      </c>
      <c r="B231" s="2" t="s">
        <v>559</v>
      </c>
      <c r="C231" s="17" t="s">
        <v>102</v>
      </c>
      <c r="D231" s="17" t="s">
        <v>1385</v>
      </c>
      <c r="E231" s="13" t="s">
        <v>907</v>
      </c>
      <c r="F231" s="103">
        <v>44958</v>
      </c>
      <c r="G231" s="103">
        <v>46054</v>
      </c>
      <c r="H231" s="103">
        <v>46234</v>
      </c>
      <c r="I231" s="89">
        <v>50000</v>
      </c>
      <c r="J231" s="89">
        <v>1435</v>
      </c>
      <c r="K231" s="89">
        <v>1520</v>
      </c>
      <c r="L231" s="89">
        <v>1854</v>
      </c>
      <c r="M231" s="89">
        <v>25</v>
      </c>
      <c r="N231" s="89">
        <f t="shared" si="8"/>
        <v>4834</v>
      </c>
      <c r="O231" s="89">
        <f t="shared" si="9"/>
        <v>45166</v>
      </c>
      <c r="P231" s="37" t="s">
        <v>198</v>
      </c>
    </row>
    <row r="232" spans="1:16" ht="19.5" customHeight="1" x14ac:dyDescent="0.25">
      <c r="A232" s="102">
        <v>224</v>
      </c>
      <c r="B232" s="2" t="s">
        <v>560</v>
      </c>
      <c r="C232" s="17" t="s">
        <v>102</v>
      </c>
      <c r="D232" s="17" t="s">
        <v>1175</v>
      </c>
      <c r="E232" s="13" t="s">
        <v>907</v>
      </c>
      <c r="F232" s="103">
        <v>44958</v>
      </c>
      <c r="G232" s="103">
        <v>46054</v>
      </c>
      <c r="H232" s="103">
        <v>46234</v>
      </c>
      <c r="I232" s="89">
        <v>35000</v>
      </c>
      <c r="J232" s="89">
        <v>1004.5</v>
      </c>
      <c r="K232" s="89">
        <v>1064</v>
      </c>
      <c r="L232" s="89">
        <v>0</v>
      </c>
      <c r="M232" s="89">
        <v>5375</v>
      </c>
      <c r="N232" s="89">
        <f t="shared" si="8"/>
        <v>7443.5</v>
      </c>
      <c r="O232" s="89">
        <f t="shared" si="9"/>
        <v>27556.5</v>
      </c>
      <c r="P232" s="37" t="s">
        <v>198</v>
      </c>
    </row>
    <row r="233" spans="1:16" ht="19.5" customHeight="1" x14ac:dyDescent="0.25">
      <c r="A233" s="102">
        <v>225</v>
      </c>
      <c r="B233" s="2" t="s">
        <v>562</v>
      </c>
      <c r="C233" s="17" t="s">
        <v>102</v>
      </c>
      <c r="D233" s="17" t="s">
        <v>1385</v>
      </c>
      <c r="E233" s="13" t="s">
        <v>907</v>
      </c>
      <c r="F233" s="103">
        <v>44958</v>
      </c>
      <c r="G233" s="103">
        <v>46054</v>
      </c>
      <c r="H233" s="103">
        <v>46234</v>
      </c>
      <c r="I233" s="89">
        <v>60000</v>
      </c>
      <c r="J233" s="89">
        <v>1722</v>
      </c>
      <c r="K233" s="89">
        <v>1824</v>
      </c>
      <c r="L233" s="89">
        <v>3486.68</v>
      </c>
      <c r="M233" s="89">
        <v>25</v>
      </c>
      <c r="N233" s="89">
        <f t="shared" si="8"/>
        <v>7057.68</v>
      </c>
      <c r="O233" s="89">
        <f t="shared" si="9"/>
        <v>52942.32</v>
      </c>
      <c r="P233" s="37" t="s">
        <v>198</v>
      </c>
    </row>
    <row r="234" spans="1:16" ht="19.5" customHeight="1" x14ac:dyDescent="0.25">
      <c r="A234" s="102">
        <v>226</v>
      </c>
      <c r="B234" s="2" t="s">
        <v>453</v>
      </c>
      <c r="C234" s="17" t="s">
        <v>102</v>
      </c>
      <c r="D234" s="17" t="s">
        <v>1385</v>
      </c>
      <c r="E234" s="13" t="s">
        <v>907</v>
      </c>
      <c r="F234" s="103">
        <v>44958</v>
      </c>
      <c r="G234" s="103">
        <v>46054</v>
      </c>
      <c r="H234" s="103">
        <v>46234</v>
      </c>
      <c r="I234" s="89">
        <v>50000</v>
      </c>
      <c r="J234" s="89">
        <v>1435</v>
      </c>
      <c r="K234" s="89">
        <v>1520</v>
      </c>
      <c r="L234" s="89">
        <v>1854</v>
      </c>
      <c r="M234" s="89">
        <v>25</v>
      </c>
      <c r="N234" s="89">
        <f t="shared" si="8"/>
        <v>4834</v>
      </c>
      <c r="O234" s="89">
        <f t="shared" si="9"/>
        <v>45166</v>
      </c>
      <c r="P234" s="37" t="s">
        <v>198</v>
      </c>
    </row>
    <row r="235" spans="1:16" ht="19.5" customHeight="1" x14ac:dyDescent="0.25">
      <c r="A235" s="102">
        <v>227</v>
      </c>
      <c r="B235" s="2" t="s">
        <v>454</v>
      </c>
      <c r="C235" s="17" t="s">
        <v>102</v>
      </c>
      <c r="D235" s="17" t="s">
        <v>1384</v>
      </c>
      <c r="E235" s="13" t="s">
        <v>907</v>
      </c>
      <c r="F235" s="103">
        <v>44958</v>
      </c>
      <c r="G235" s="103">
        <v>46054</v>
      </c>
      <c r="H235" s="103">
        <v>46234</v>
      </c>
      <c r="I235" s="89">
        <v>40000</v>
      </c>
      <c r="J235" s="89">
        <v>1148</v>
      </c>
      <c r="K235" s="89">
        <v>1216</v>
      </c>
      <c r="L235" s="89">
        <v>442.65</v>
      </c>
      <c r="M235" s="89">
        <v>125</v>
      </c>
      <c r="N235" s="89">
        <f t="shared" si="8"/>
        <v>2931.65</v>
      </c>
      <c r="O235" s="89">
        <f t="shared" si="9"/>
        <v>37068.35</v>
      </c>
      <c r="P235" s="37" t="s">
        <v>198</v>
      </c>
    </row>
    <row r="236" spans="1:16" ht="19.5" customHeight="1" x14ac:dyDescent="0.25">
      <c r="A236" s="102">
        <v>228</v>
      </c>
      <c r="B236" s="2" t="s">
        <v>712</v>
      </c>
      <c r="C236" s="17" t="s">
        <v>1331</v>
      </c>
      <c r="D236" s="17" t="s">
        <v>846</v>
      </c>
      <c r="E236" s="13" t="s">
        <v>907</v>
      </c>
      <c r="F236" s="103">
        <v>44958</v>
      </c>
      <c r="G236" s="103">
        <v>46054</v>
      </c>
      <c r="H236" s="103">
        <v>46234</v>
      </c>
      <c r="I236" s="89">
        <v>65000</v>
      </c>
      <c r="J236" s="89">
        <v>1865.5</v>
      </c>
      <c r="K236" s="89">
        <v>1976</v>
      </c>
      <c r="L236" s="89">
        <v>4427.58</v>
      </c>
      <c r="M236" s="89">
        <v>125</v>
      </c>
      <c r="N236" s="89">
        <f t="shared" si="8"/>
        <v>8394.08</v>
      </c>
      <c r="O236" s="89">
        <f t="shared" si="9"/>
        <v>56605.919999999998</v>
      </c>
      <c r="P236" s="37" t="s">
        <v>198</v>
      </c>
    </row>
    <row r="237" spans="1:16" ht="19.5" customHeight="1" x14ac:dyDescent="0.25">
      <c r="A237" s="102">
        <v>229</v>
      </c>
      <c r="B237" s="2" t="s">
        <v>1079</v>
      </c>
      <c r="C237" s="17" t="s">
        <v>908</v>
      </c>
      <c r="D237" s="17" t="s">
        <v>1096</v>
      </c>
      <c r="E237" s="13" t="s">
        <v>907</v>
      </c>
      <c r="F237" s="103">
        <v>45383</v>
      </c>
      <c r="G237" s="103">
        <v>46112</v>
      </c>
      <c r="H237" s="103">
        <v>46295</v>
      </c>
      <c r="I237" s="89">
        <v>65000</v>
      </c>
      <c r="J237" s="89">
        <v>1865.5</v>
      </c>
      <c r="K237" s="89">
        <v>1976</v>
      </c>
      <c r="L237" s="89">
        <v>0</v>
      </c>
      <c r="M237" s="89">
        <v>1944.78</v>
      </c>
      <c r="N237" s="89">
        <f t="shared" si="8"/>
        <v>5786.28</v>
      </c>
      <c r="O237" s="89">
        <f t="shared" si="9"/>
        <v>59213.72</v>
      </c>
      <c r="P237" s="37" t="s">
        <v>198</v>
      </c>
    </row>
    <row r="238" spans="1:16" ht="19.5" customHeight="1" x14ac:dyDescent="0.25">
      <c r="A238" s="102">
        <v>230</v>
      </c>
      <c r="B238" s="2" t="s">
        <v>1161</v>
      </c>
      <c r="C238" s="17" t="s">
        <v>908</v>
      </c>
      <c r="D238" s="17" t="s">
        <v>749</v>
      </c>
      <c r="E238" s="13" t="s">
        <v>907</v>
      </c>
      <c r="F238" s="103">
        <v>46082</v>
      </c>
      <c r="G238" s="103">
        <v>46082</v>
      </c>
      <c r="H238" s="105">
        <v>46265</v>
      </c>
      <c r="I238" s="89">
        <v>70000</v>
      </c>
      <c r="J238" s="89">
        <v>2009</v>
      </c>
      <c r="K238" s="89">
        <v>2128</v>
      </c>
      <c r="L238" s="89">
        <v>5368.48</v>
      </c>
      <c r="M238" s="89">
        <v>3525</v>
      </c>
      <c r="N238" s="89">
        <f t="shared" si="8"/>
        <v>13030.48</v>
      </c>
      <c r="O238" s="89">
        <f t="shared" si="9"/>
        <v>56969.520000000004</v>
      </c>
      <c r="P238" s="37" t="s">
        <v>198</v>
      </c>
    </row>
    <row r="239" spans="1:16" ht="19.5" customHeight="1" x14ac:dyDescent="0.25">
      <c r="A239" s="102">
        <v>231</v>
      </c>
      <c r="B239" s="2" t="s">
        <v>147</v>
      </c>
      <c r="C239" s="17" t="s">
        <v>1332</v>
      </c>
      <c r="D239" s="17" t="s">
        <v>107</v>
      </c>
      <c r="E239" s="13" t="s">
        <v>907</v>
      </c>
      <c r="F239" s="103">
        <v>45839</v>
      </c>
      <c r="G239" s="103">
        <v>46204</v>
      </c>
      <c r="H239" s="103">
        <v>46387</v>
      </c>
      <c r="I239" s="89">
        <v>60000</v>
      </c>
      <c r="J239" s="89">
        <v>1722</v>
      </c>
      <c r="K239" s="89">
        <v>1824</v>
      </c>
      <c r="L239" s="89">
        <v>3486.68</v>
      </c>
      <c r="M239" s="89">
        <v>25</v>
      </c>
      <c r="N239" s="89">
        <f t="shared" si="8"/>
        <v>7057.68</v>
      </c>
      <c r="O239" s="89">
        <f t="shared" si="9"/>
        <v>52942.32</v>
      </c>
      <c r="P239" s="37" t="s">
        <v>198</v>
      </c>
    </row>
    <row r="240" spans="1:16" ht="19.5" customHeight="1" x14ac:dyDescent="0.25">
      <c r="A240" s="102">
        <v>232</v>
      </c>
      <c r="B240" s="2" t="s">
        <v>366</v>
      </c>
      <c r="C240" s="17" t="s">
        <v>700</v>
      </c>
      <c r="D240" s="17" t="s">
        <v>733</v>
      </c>
      <c r="E240" s="13" t="s">
        <v>907</v>
      </c>
      <c r="F240" s="103">
        <v>44095</v>
      </c>
      <c r="G240" s="103">
        <v>46102</v>
      </c>
      <c r="H240" s="103">
        <v>46286</v>
      </c>
      <c r="I240" s="89">
        <v>55000</v>
      </c>
      <c r="J240" s="89">
        <v>1578.5</v>
      </c>
      <c r="K240" s="89">
        <v>1672</v>
      </c>
      <c r="L240" s="89">
        <v>2559.6799999999998</v>
      </c>
      <c r="M240" s="89">
        <v>8546.68</v>
      </c>
      <c r="N240" s="89">
        <f t="shared" si="8"/>
        <v>14356.86</v>
      </c>
      <c r="O240" s="89">
        <f t="shared" si="9"/>
        <v>40643.14</v>
      </c>
      <c r="P240" s="37" t="s">
        <v>199</v>
      </c>
    </row>
    <row r="241" spans="1:16" ht="19.5" customHeight="1" x14ac:dyDescent="0.25">
      <c r="A241" s="102">
        <v>233</v>
      </c>
      <c r="B241" s="2" t="s">
        <v>361</v>
      </c>
      <c r="C241" s="17" t="s">
        <v>700</v>
      </c>
      <c r="D241" s="17" t="s">
        <v>767</v>
      </c>
      <c r="E241" s="13" t="s">
        <v>907</v>
      </c>
      <c r="F241" s="103">
        <v>44531</v>
      </c>
      <c r="G241" s="103">
        <v>46174</v>
      </c>
      <c r="H241" s="103">
        <v>46356</v>
      </c>
      <c r="I241" s="89">
        <v>50000</v>
      </c>
      <c r="J241" s="89">
        <v>1435</v>
      </c>
      <c r="K241" s="89">
        <v>1520</v>
      </c>
      <c r="L241" s="89">
        <v>1854</v>
      </c>
      <c r="M241" s="89">
        <v>5555.6900000000005</v>
      </c>
      <c r="N241" s="89">
        <f t="shared" si="8"/>
        <v>10364.69</v>
      </c>
      <c r="O241" s="89">
        <f t="shared" si="9"/>
        <v>39635.31</v>
      </c>
      <c r="P241" s="37" t="s">
        <v>199</v>
      </c>
    </row>
    <row r="242" spans="1:16" ht="19.5" customHeight="1" x14ac:dyDescent="0.25">
      <c r="A242" s="102">
        <v>234</v>
      </c>
      <c r="B242" s="2" t="s">
        <v>362</v>
      </c>
      <c r="C242" s="17" t="s">
        <v>1333</v>
      </c>
      <c r="D242" s="17" t="s">
        <v>759</v>
      </c>
      <c r="E242" s="13" t="s">
        <v>907</v>
      </c>
      <c r="F242" s="103">
        <v>44562</v>
      </c>
      <c r="G242" s="103">
        <v>46204</v>
      </c>
      <c r="H242" s="103">
        <v>46387</v>
      </c>
      <c r="I242" s="89">
        <v>35000</v>
      </c>
      <c r="J242" s="89">
        <v>1004.5</v>
      </c>
      <c r="K242" s="89">
        <v>1064</v>
      </c>
      <c r="L242" s="89">
        <v>0</v>
      </c>
      <c r="M242" s="89">
        <v>1875</v>
      </c>
      <c r="N242" s="89">
        <f t="shared" si="8"/>
        <v>3943.5</v>
      </c>
      <c r="O242" s="89">
        <f t="shared" si="9"/>
        <v>31056.5</v>
      </c>
      <c r="P242" s="37" t="s">
        <v>198</v>
      </c>
    </row>
    <row r="243" spans="1:16" ht="19.5" customHeight="1" x14ac:dyDescent="0.25">
      <c r="A243" s="102">
        <v>235</v>
      </c>
      <c r="B243" s="2" t="s">
        <v>440</v>
      </c>
      <c r="C243" s="17" t="s">
        <v>700</v>
      </c>
      <c r="D243" s="17" t="s">
        <v>729</v>
      </c>
      <c r="E243" s="13" t="s">
        <v>907</v>
      </c>
      <c r="F243" s="103">
        <v>44562</v>
      </c>
      <c r="G243" s="103">
        <v>46204</v>
      </c>
      <c r="H243" s="103">
        <v>46387</v>
      </c>
      <c r="I243" s="89">
        <v>50000</v>
      </c>
      <c r="J243" s="89">
        <v>1435</v>
      </c>
      <c r="K243" s="89">
        <v>1520</v>
      </c>
      <c r="L243" s="89">
        <v>1854</v>
      </c>
      <c r="M243" s="89">
        <v>21028.69</v>
      </c>
      <c r="N243" s="89">
        <f t="shared" si="8"/>
        <v>25837.69</v>
      </c>
      <c r="O243" s="89">
        <f t="shared" si="9"/>
        <v>24162.31</v>
      </c>
      <c r="P243" s="37" t="s">
        <v>199</v>
      </c>
    </row>
    <row r="244" spans="1:16" ht="19.5" customHeight="1" x14ac:dyDescent="0.25">
      <c r="A244" s="102">
        <v>236</v>
      </c>
      <c r="B244" s="2" t="s">
        <v>1389</v>
      </c>
      <c r="C244" s="17" t="s">
        <v>1334</v>
      </c>
      <c r="D244" s="17" t="s">
        <v>745</v>
      </c>
      <c r="E244" s="13" t="s">
        <v>907</v>
      </c>
      <c r="F244" s="103">
        <v>44967</v>
      </c>
      <c r="G244" s="103">
        <v>46185</v>
      </c>
      <c r="H244" s="103">
        <v>46368</v>
      </c>
      <c r="I244" s="89">
        <v>50000</v>
      </c>
      <c r="J244" s="89">
        <v>1435</v>
      </c>
      <c r="K244" s="89">
        <v>1520</v>
      </c>
      <c r="L244" s="89">
        <v>1566.03</v>
      </c>
      <c r="M244" s="89">
        <v>3644.7799999999997</v>
      </c>
      <c r="N244" s="89">
        <f t="shared" si="8"/>
        <v>8165.8099999999995</v>
      </c>
      <c r="O244" s="89">
        <f t="shared" si="9"/>
        <v>41834.19</v>
      </c>
      <c r="P244" s="37" t="s">
        <v>199</v>
      </c>
    </row>
    <row r="245" spans="1:16" ht="19.5" customHeight="1" x14ac:dyDescent="0.25">
      <c r="A245" s="102">
        <v>237</v>
      </c>
      <c r="B245" s="2" t="s">
        <v>970</v>
      </c>
      <c r="C245" s="17" t="s">
        <v>1334</v>
      </c>
      <c r="D245" s="17" t="s">
        <v>0</v>
      </c>
      <c r="E245" s="13" t="s">
        <v>907</v>
      </c>
      <c r="F245" s="103">
        <v>44967</v>
      </c>
      <c r="G245" s="103">
        <v>46185</v>
      </c>
      <c r="H245" s="103">
        <v>46368</v>
      </c>
      <c r="I245" s="89">
        <v>55000</v>
      </c>
      <c r="J245" s="89">
        <v>1578.5</v>
      </c>
      <c r="K245" s="89">
        <v>1672</v>
      </c>
      <c r="L245" s="89">
        <v>2559.6799999999998</v>
      </c>
      <c r="M245" s="89">
        <v>25</v>
      </c>
      <c r="N245" s="89">
        <f t="shared" si="8"/>
        <v>5835.18</v>
      </c>
      <c r="O245" s="89">
        <f t="shared" si="9"/>
        <v>49164.82</v>
      </c>
      <c r="P245" s="37" t="s">
        <v>199</v>
      </c>
    </row>
    <row r="246" spans="1:16" ht="19.5" customHeight="1" x14ac:dyDescent="0.25">
      <c r="A246" s="102">
        <v>238</v>
      </c>
      <c r="B246" s="2" t="s">
        <v>441</v>
      </c>
      <c r="C246" s="17" t="s">
        <v>700</v>
      </c>
      <c r="D246" s="17" t="s">
        <v>729</v>
      </c>
      <c r="E246" s="13" t="s">
        <v>907</v>
      </c>
      <c r="F246" s="103">
        <v>45763</v>
      </c>
      <c r="G246" s="103">
        <v>46129</v>
      </c>
      <c r="H246" s="103">
        <v>46312</v>
      </c>
      <c r="I246" s="89">
        <v>40000</v>
      </c>
      <c r="J246" s="89">
        <v>1148</v>
      </c>
      <c r="K246" s="89">
        <v>1216</v>
      </c>
      <c r="L246" s="89">
        <v>442.65</v>
      </c>
      <c r="M246" s="89">
        <v>4769.3500000000004</v>
      </c>
      <c r="N246" s="89">
        <f t="shared" si="8"/>
        <v>7576</v>
      </c>
      <c r="O246" s="89">
        <f t="shared" si="9"/>
        <v>32424</v>
      </c>
      <c r="P246" s="37" t="s">
        <v>199</v>
      </c>
    </row>
    <row r="247" spans="1:16" ht="19.5" customHeight="1" x14ac:dyDescent="0.25">
      <c r="A247" s="102">
        <v>239</v>
      </c>
      <c r="B247" s="2" t="s">
        <v>793</v>
      </c>
      <c r="C247" s="17" t="s">
        <v>700</v>
      </c>
      <c r="D247" s="17" t="s">
        <v>0</v>
      </c>
      <c r="E247" s="13" t="s">
        <v>907</v>
      </c>
      <c r="F247" s="103">
        <v>44621</v>
      </c>
      <c r="G247" s="103">
        <v>46081</v>
      </c>
      <c r="H247" s="103">
        <v>46266</v>
      </c>
      <c r="I247" s="89">
        <v>60000</v>
      </c>
      <c r="J247" s="89">
        <v>1722</v>
      </c>
      <c r="K247" s="89">
        <v>1824</v>
      </c>
      <c r="L247" s="89">
        <v>3486.68</v>
      </c>
      <c r="M247" s="89">
        <v>25</v>
      </c>
      <c r="N247" s="89">
        <f t="shared" si="8"/>
        <v>7057.68</v>
      </c>
      <c r="O247" s="89">
        <f t="shared" si="9"/>
        <v>52942.32</v>
      </c>
      <c r="P247" s="37" t="s">
        <v>198</v>
      </c>
    </row>
    <row r="248" spans="1:16" ht="19.5" customHeight="1" x14ac:dyDescent="0.25">
      <c r="A248" s="102">
        <v>240</v>
      </c>
      <c r="B248" s="2" t="s">
        <v>792</v>
      </c>
      <c r="C248" s="17" t="s">
        <v>700</v>
      </c>
      <c r="D248" s="17" t="s">
        <v>729</v>
      </c>
      <c r="E248" s="13" t="s">
        <v>907</v>
      </c>
      <c r="F248" s="103">
        <v>45536</v>
      </c>
      <c r="G248" s="103">
        <v>46081</v>
      </c>
      <c r="H248" s="103">
        <v>46266</v>
      </c>
      <c r="I248" s="89">
        <v>60000</v>
      </c>
      <c r="J248" s="89">
        <v>1722</v>
      </c>
      <c r="K248" s="89">
        <v>1824</v>
      </c>
      <c r="L248" s="89">
        <v>3486.68</v>
      </c>
      <c r="M248" s="89">
        <v>25</v>
      </c>
      <c r="N248" s="89">
        <f t="shared" si="8"/>
        <v>7057.68</v>
      </c>
      <c r="O248" s="89">
        <f t="shared" si="9"/>
        <v>52942.32</v>
      </c>
      <c r="P248" s="37" t="s">
        <v>199</v>
      </c>
    </row>
    <row r="249" spans="1:16" ht="19.5" customHeight="1" x14ac:dyDescent="0.25">
      <c r="A249" s="102">
        <v>241</v>
      </c>
      <c r="B249" s="2" t="s">
        <v>1091</v>
      </c>
      <c r="C249" s="17" t="s">
        <v>700</v>
      </c>
      <c r="D249" s="17" t="s">
        <v>729</v>
      </c>
      <c r="E249" s="13" t="s">
        <v>907</v>
      </c>
      <c r="F249" s="103">
        <v>45536</v>
      </c>
      <c r="G249" s="103">
        <v>46081</v>
      </c>
      <c r="H249" s="103">
        <v>46266</v>
      </c>
      <c r="I249" s="89">
        <v>55000</v>
      </c>
      <c r="J249" s="89">
        <v>1578.5</v>
      </c>
      <c r="K249" s="89">
        <v>1672</v>
      </c>
      <c r="L249" s="89">
        <v>2559.6799999999998</v>
      </c>
      <c r="M249" s="89">
        <v>3875</v>
      </c>
      <c r="N249" s="89">
        <f t="shared" si="8"/>
        <v>9685.18</v>
      </c>
      <c r="O249" s="89">
        <f t="shared" si="9"/>
        <v>45314.82</v>
      </c>
      <c r="P249" s="37" t="s">
        <v>198</v>
      </c>
    </row>
    <row r="250" spans="1:16" ht="19.5" customHeight="1" x14ac:dyDescent="0.25">
      <c r="A250" s="102">
        <v>242</v>
      </c>
      <c r="B250" s="2" t="s">
        <v>481</v>
      </c>
      <c r="C250" s="17" t="s">
        <v>702</v>
      </c>
      <c r="D250" s="17" t="s">
        <v>731</v>
      </c>
      <c r="E250" s="13" t="s">
        <v>907</v>
      </c>
      <c r="F250" s="103">
        <v>45870</v>
      </c>
      <c r="G250" s="103">
        <v>46054</v>
      </c>
      <c r="H250" s="103">
        <v>46234</v>
      </c>
      <c r="I250" s="89">
        <v>60000</v>
      </c>
      <c r="J250" s="89">
        <v>1722</v>
      </c>
      <c r="K250" s="89">
        <v>1824</v>
      </c>
      <c r="L250" s="89">
        <v>3486.68</v>
      </c>
      <c r="M250" s="89">
        <v>25</v>
      </c>
      <c r="N250" s="89">
        <f t="shared" si="8"/>
        <v>7057.68</v>
      </c>
      <c r="O250" s="89">
        <f t="shared" si="9"/>
        <v>52942.32</v>
      </c>
      <c r="P250" s="37" t="s">
        <v>198</v>
      </c>
    </row>
    <row r="251" spans="1:16" ht="19.5" customHeight="1" x14ac:dyDescent="0.25">
      <c r="A251" s="102">
        <v>243</v>
      </c>
      <c r="B251" s="2" t="s">
        <v>255</v>
      </c>
      <c r="C251" s="17" t="s">
        <v>702</v>
      </c>
      <c r="D251" s="17" t="s">
        <v>731</v>
      </c>
      <c r="E251" s="13" t="s">
        <v>907</v>
      </c>
      <c r="F251" s="103">
        <v>44568</v>
      </c>
      <c r="G251" s="103">
        <v>46182</v>
      </c>
      <c r="H251" s="103">
        <v>46365</v>
      </c>
      <c r="I251" s="89">
        <v>50000</v>
      </c>
      <c r="J251" s="89">
        <v>1435</v>
      </c>
      <c r="K251" s="89">
        <v>1520</v>
      </c>
      <c r="L251" s="89">
        <v>1854</v>
      </c>
      <c r="M251" s="89">
        <v>5025</v>
      </c>
      <c r="N251" s="89">
        <f t="shared" si="8"/>
        <v>9834</v>
      </c>
      <c r="O251" s="89">
        <f t="shared" si="9"/>
        <v>40166</v>
      </c>
      <c r="P251" s="37" t="s">
        <v>199</v>
      </c>
    </row>
    <row r="252" spans="1:16" ht="19.5" customHeight="1" x14ac:dyDescent="0.25">
      <c r="A252" s="102">
        <v>244</v>
      </c>
      <c r="B252" s="2" t="s">
        <v>201</v>
      </c>
      <c r="C252" s="17" t="s">
        <v>702</v>
      </c>
      <c r="D252" s="17" t="s">
        <v>731</v>
      </c>
      <c r="E252" s="13" t="s">
        <v>907</v>
      </c>
      <c r="F252" s="103">
        <v>44348</v>
      </c>
      <c r="G252" s="103">
        <v>46174</v>
      </c>
      <c r="H252" s="103">
        <v>46356</v>
      </c>
      <c r="I252" s="89">
        <v>65000</v>
      </c>
      <c r="J252" s="89">
        <v>1865.5</v>
      </c>
      <c r="K252" s="89">
        <v>1976</v>
      </c>
      <c r="L252" s="89">
        <v>4427.58</v>
      </c>
      <c r="M252" s="89">
        <v>25</v>
      </c>
      <c r="N252" s="89">
        <f t="shared" si="8"/>
        <v>8294.08</v>
      </c>
      <c r="O252" s="89">
        <f t="shared" si="9"/>
        <v>56705.919999999998</v>
      </c>
      <c r="P252" s="37" t="s">
        <v>198</v>
      </c>
    </row>
    <row r="253" spans="1:16" ht="19.5" customHeight="1" x14ac:dyDescent="0.25">
      <c r="A253" s="102">
        <v>245</v>
      </c>
      <c r="B253" s="2" t="s">
        <v>664</v>
      </c>
      <c r="C253" s="17" t="s">
        <v>702</v>
      </c>
      <c r="D253" s="17" t="s">
        <v>731</v>
      </c>
      <c r="E253" s="13" t="s">
        <v>907</v>
      </c>
      <c r="F253" s="103">
        <v>44317</v>
      </c>
      <c r="G253" s="103">
        <v>46142</v>
      </c>
      <c r="H253" s="103">
        <v>46327</v>
      </c>
      <c r="I253" s="89">
        <v>65000</v>
      </c>
      <c r="J253" s="89">
        <v>1865.5</v>
      </c>
      <c r="K253" s="89">
        <v>1976</v>
      </c>
      <c r="L253" s="89">
        <v>4427.58</v>
      </c>
      <c r="M253" s="89">
        <v>1975</v>
      </c>
      <c r="N253" s="89">
        <f t="shared" si="8"/>
        <v>10244.08</v>
      </c>
      <c r="O253" s="89">
        <f t="shared" si="9"/>
        <v>54755.92</v>
      </c>
      <c r="P253" s="37" t="s">
        <v>198</v>
      </c>
    </row>
    <row r="254" spans="1:16" ht="19.5" customHeight="1" x14ac:dyDescent="0.25">
      <c r="A254" s="102">
        <v>246</v>
      </c>
      <c r="B254" s="2" t="s">
        <v>474</v>
      </c>
      <c r="C254" s="17" t="s">
        <v>1335</v>
      </c>
      <c r="D254" s="17" t="s">
        <v>747</v>
      </c>
      <c r="E254" s="13" t="s">
        <v>907</v>
      </c>
      <c r="F254" s="103">
        <v>45261</v>
      </c>
      <c r="G254" s="103">
        <v>46174</v>
      </c>
      <c r="H254" s="103">
        <v>46356</v>
      </c>
      <c r="I254" s="89">
        <v>40000</v>
      </c>
      <c r="J254" s="89">
        <v>1148</v>
      </c>
      <c r="K254" s="89">
        <v>1216</v>
      </c>
      <c r="L254" s="89">
        <v>442.65</v>
      </c>
      <c r="M254" s="89">
        <v>10025</v>
      </c>
      <c r="N254" s="89">
        <f t="shared" si="8"/>
        <v>12831.65</v>
      </c>
      <c r="O254" s="89">
        <f t="shared" si="9"/>
        <v>27168.35</v>
      </c>
      <c r="P254" s="37" t="s">
        <v>199</v>
      </c>
    </row>
    <row r="255" spans="1:16" ht="19.5" customHeight="1" x14ac:dyDescent="0.25">
      <c r="A255" s="102">
        <v>247</v>
      </c>
      <c r="B255" s="2" t="s">
        <v>165</v>
      </c>
      <c r="C255" s="17" t="s">
        <v>705</v>
      </c>
      <c r="D255" s="17" t="s">
        <v>753</v>
      </c>
      <c r="E255" s="13" t="s">
        <v>907</v>
      </c>
      <c r="F255" s="103">
        <v>44713</v>
      </c>
      <c r="G255" s="103">
        <v>46174</v>
      </c>
      <c r="H255" s="103">
        <v>46356</v>
      </c>
      <c r="I255" s="89">
        <v>45000</v>
      </c>
      <c r="J255" s="89">
        <v>1291.5</v>
      </c>
      <c r="K255" s="89">
        <v>1368</v>
      </c>
      <c r="L255" s="89">
        <v>860.36</v>
      </c>
      <c r="M255" s="89">
        <v>4194.78</v>
      </c>
      <c r="N255" s="89">
        <f t="shared" si="8"/>
        <v>7714.6399999999994</v>
      </c>
      <c r="O255" s="89">
        <f t="shared" si="9"/>
        <v>37285.360000000001</v>
      </c>
      <c r="P255" s="37" t="s">
        <v>198</v>
      </c>
    </row>
    <row r="256" spans="1:16" ht="19.5" customHeight="1" x14ac:dyDescent="0.25">
      <c r="A256" s="102">
        <v>248</v>
      </c>
      <c r="B256" s="2" t="s">
        <v>795</v>
      </c>
      <c r="C256" s="17" t="s">
        <v>1336</v>
      </c>
      <c r="D256" s="17" t="s">
        <v>5</v>
      </c>
      <c r="E256" s="13" t="s">
        <v>907</v>
      </c>
      <c r="F256" s="103">
        <v>44116</v>
      </c>
      <c r="G256" s="103">
        <v>46125</v>
      </c>
      <c r="H256" s="103">
        <v>46308</v>
      </c>
      <c r="I256" s="89">
        <v>60000</v>
      </c>
      <c r="J256" s="89">
        <v>1722</v>
      </c>
      <c r="K256" s="89">
        <v>1824</v>
      </c>
      <c r="L256" s="89">
        <v>2718.76</v>
      </c>
      <c r="M256" s="89">
        <v>19422.29</v>
      </c>
      <c r="N256" s="89">
        <f t="shared" si="8"/>
        <v>25687.050000000003</v>
      </c>
      <c r="O256" s="89">
        <f t="shared" si="9"/>
        <v>34312.949999999997</v>
      </c>
      <c r="P256" s="37" t="s">
        <v>199</v>
      </c>
    </row>
    <row r="257" spans="1:16" ht="19.5" customHeight="1" x14ac:dyDescent="0.25">
      <c r="A257" s="102">
        <v>249</v>
      </c>
      <c r="B257" s="2" t="s">
        <v>1080</v>
      </c>
      <c r="C257" s="17" t="s">
        <v>1336</v>
      </c>
      <c r="D257" s="17" t="s">
        <v>5</v>
      </c>
      <c r="E257" s="13" t="s">
        <v>907</v>
      </c>
      <c r="F257" s="103">
        <v>44440</v>
      </c>
      <c r="G257" s="103">
        <v>46081</v>
      </c>
      <c r="H257" s="103">
        <v>46266</v>
      </c>
      <c r="I257" s="89">
        <v>55000</v>
      </c>
      <c r="J257" s="89">
        <v>1578.5</v>
      </c>
      <c r="K257" s="89">
        <v>1672</v>
      </c>
      <c r="L257" s="89">
        <v>2271.71</v>
      </c>
      <c r="M257" s="89">
        <v>1944.78</v>
      </c>
      <c r="N257" s="89">
        <f t="shared" si="8"/>
        <v>7466.99</v>
      </c>
      <c r="O257" s="89">
        <f t="shared" si="9"/>
        <v>47533.01</v>
      </c>
      <c r="P257" s="37" t="s">
        <v>199</v>
      </c>
    </row>
    <row r="258" spans="1:16" ht="19.5" customHeight="1" x14ac:dyDescent="0.25">
      <c r="A258" s="102">
        <v>250</v>
      </c>
      <c r="B258" s="2" t="s">
        <v>1081</v>
      </c>
      <c r="C258" s="17" t="s">
        <v>1336</v>
      </c>
      <c r="D258" s="17" t="s">
        <v>5</v>
      </c>
      <c r="E258" s="13" t="s">
        <v>907</v>
      </c>
      <c r="F258" s="103">
        <v>45839</v>
      </c>
      <c r="G258" s="103">
        <v>46204</v>
      </c>
      <c r="H258" s="103">
        <v>46387</v>
      </c>
      <c r="I258" s="89">
        <v>55000</v>
      </c>
      <c r="J258" s="89">
        <v>1578.5</v>
      </c>
      <c r="K258" s="89">
        <v>1672</v>
      </c>
      <c r="L258" s="89">
        <v>2559.6799999999998</v>
      </c>
      <c r="M258" s="89">
        <v>25</v>
      </c>
      <c r="N258" s="89">
        <f t="shared" si="8"/>
        <v>5835.18</v>
      </c>
      <c r="O258" s="89">
        <f t="shared" si="9"/>
        <v>49164.82</v>
      </c>
      <c r="P258" s="37" t="s">
        <v>198</v>
      </c>
    </row>
    <row r="259" spans="1:16" ht="19.5" customHeight="1" x14ac:dyDescent="0.25">
      <c r="A259" s="102">
        <v>251</v>
      </c>
      <c r="B259" s="2" t="s">
        <v>949</v>
      </c>
      <c r="C259" s="17" t="s">
        <v>1336</v>
      </c>
      <c r="D259" s="17" t="s">
        <v>5</v>
      </c>
      <c r="E259" s="13" t="s">
        <v>907</v>
      </c>
      <c r="F259" s="103">
        <v>45839</v>
      </c>
      <c r="G259" s="103">
        <v>46204</v>
      </c>
      <c r="H259" s="103">
        <v>46387</v>
      </c>
      <c r="I259" s="89">
        <v>55000</v>
      </c>
      <c r="J259" s="89">
        <v>1578.5</v>
      </c>
      <c r="K259" s="89">
        <v>1672</v>
      </c>
      <c r="L259" s="89">
        <v>2559.6799999999998</v>
      </c>
      <c r="M259" s="89">
        <v>1675</v>
      </c>
      <c r="N259" s="89">
        <f t="shared" si="8"/>
        <v>7485.18</v>
      </c>
      <c r="O259" s="89">
        <f t="shared" si="9"/>
        <v>47514.82</v>
      </c>
      <c r="P259" s="37" t="s">
        <v>199</v>
      </c>
    </row>
    <row r="260" spans="1:16" ht="19.5" customHeight="1" x14ac:dyDescent="0.25">
      <c r="A260" s="102">
        <v>252</v>
      </c>
      <c r="B260" s="2" t="s">
        <v>526</v>
      </c>
      <c r="C260" s="17" t="s">
        <v>708</v>
      </c>
      <c r="D260" s="17" t="s">
        <v>733</v>
      </c>
      <c r="E260" s="13" t="s">
        <v>907</v>
      </c>
      <c r="F260" s="103">
        <v>45717</v>
      </c>
      <c r="G260" s="103">
        <v>46081</v>
      </c>
      <c r="H260" s="103">
        <v>46266</v>
      </c>
      <c r="I260" s="89">
        <v>85000</v>
      </c>
      <c r="J260" s="89">
        <v>2439.5</v>
      </c>
      <c r="K260" s="89">
        <v>2584</v>
      </c>
      <c r="L260" s="89">
        <v>8576.99</v>
      </c>
      <c r="M260" s="89">
        <v>9283.6</v>
      </c>
      <c r="N260" s="89">
        <f t="shared" si="8"/>
        <v>22884.09</v>
      </c>
      <c r="O260" s="89">
        <f t="shared" si="9"/>
        <v>62115.91</v>
      </c>
      <c r="P260" s="37" t="s">
        <v>198</v>
      </c>
    </row>
    <row r="261" spans="1:16" ht="19.5" customHeight="1" x14ac:dyDescent="0.25">
      <c r="A261" s="102">
        <v>253</v>
      </c>
      <c r="B261" s="2" t="s">
        <v>691</v>
      </c>
      <c r="C261" s="17" t="s">
        <v>705</v>
      </c>
      <c r="D261" s="17" t="s">
        <v>811</v>
      </c>
      <c r="E261" s="13" t="s">
        <v>907</v>
      </c>
      <c r="F261" s="103">
        <v>44896</v>
      </c>
      <c r="G261" s="103">
        <v>46174</v>
      </c>
      <c r="H261" s="103">
        <v>46356</v>
      </c>
      <c r="I261" s="89">
        <v>50000</v>
      </c>
      <c r="J261" s="89">
        <v>1435</v>
      </c>
      <c r="K261" s="89">
        <v>1520</v>
      </c>
      <c r="L261" s="89">
        <v>1854</v>
      </c>
      <c r="M261" s="89">
        <v>1525</v>
      </c>
      <c r="N261" s="89">
        <f t="shared" si="8"/>
        <v>6334</v>
      </c>
      <c r="O261" s="89">
        <f t="shared" si="9"/>
        <v>43666</v>
      </c>
      <c r="P261" s="37" t="s">
        <v>198</v>
      </c>
    </row>
    <row r="262" spans="1:16" ht="19.5" customHeight="1" x14ac:dyDescent="0.25">
      <c r="A262" s="102">
        <v>254</v>
      </c>
      <c r="B262" s="2" t="s">
        <v>367</v>
      </c>
      <c r="C262" s="17" t="s">
        <v>1334</v>
      </c>
      <c r="D262" s="17" t="s">
        <v>745</v>
      </c>
      <c r="E262" s="13" t="s">
        <v>907</v>
      </c>
      <c r="F262" s="103">
        <v>45261</v>
      </c>
      <c r="G262" s="103">
        <v>46174</v>
      </c>
      <c r="H262" s="103">
        <v>46356</v>
      </c>
      <c r="I262" s="89">
        <v>50000</v>
      </c>
      <c r="J262" s="89">
        <v>1435</v>
      </c>
      <c r="K262" s="89">
        <v>1520</v>
      </c>
      <c r="L262" s="89">
        <v>1854</v>
      </c>
      <c r="M262" s="89">
        <v>25</v>
      </c>
      <c r="N262" s="89">
        <f t="shared" si="8"/>
        <v>4834</v>
      </c>
      <c r="O262" s="89">
        <f t="shared" si="9"/>
        <v>45166</v>
      </c>
      <c r="P262" s="37" t="s">
        <v>199</v>
      </c>
    </row>
    <row r="263" spans="1:16" ht="19.5" customHeight="1" x14ac:dyDescent="0.25">
      <c r="A263" s="102">
        <v>255</v>
      </c>
      <c r="B263" s="2" t="s">
        <v>679</v>
      </c>
      <c r="C263" s="17" t="s">
        <v>1334</v>
      </c>
      <c r="D263" s="17" t="s">
        <v>804</v>
      </c>
      <c r="E263" s="13" t="s">
        <v>907</v>
      </c>
      <c r="F263" s="103">
        <v>44531</v>
      </c>
      <c r="G263" s="103">
        <v>46174</v>
      </c>
      <c r="H263" s="103">
        <v>46356</v>
      </c>
      <c r="I263" s="89">
        <v>50000</v>
      </c>
      <c r="J263" s="89">
        <v>1435</v>
      </c>
      <c r="K263" s="89">
        <v>1520</v>
      </c>
      <c r="L263" s="89">
        <v>1854</v>
      </c>
      <c r="M263" s="89">
        <v>2625</v>
      </c>
      <c r="N263" s="89">
        <f t="shared" ref="N263:N325" si="10">+J263+K263+L263+M263</f>
        <v>7434</v>
      </c>
      <c r="O263" s="89">
        <f t="shared" ref="O263:O325" si="11">+I263-N263</f>
        <v>42566</v>
      </c>
      <c r="P263" s="37" t="s">
        <v>198</v>
      </c>
    </row>
    <row r="264" spans="1:16" ht="19.5" customHeight="1" x14ac:dyDescent="0.25">
      <c r="A264" s="102">
        <v>256</v>
      </c>
      <c r="B264" s="2" t="s">
        <v>223</v>
      </c>
      <c r="C264" s="17" t="s">
        <v>1337</v>
      </c>
      <c r="D264" s="17" t="s">
        <v>758</v>
      </c>
      <c r="E264" s="13" t="s">
        <v>907</v>
      </c>
      <c r="F264" s="103">
        <v>45243</v>
      </c>
      <c r="G264" s="103">
        <v>46174</v>
      </c>
      <c r="H264" s="103">
        <v>46356</v>
      </c>
      <c r="I264" s="89">
        <v>75000</v>
      </c>
      <c r="J264" s="89">
        <v>2152.5</v>
      </c>
      <c r="K264" s="89">
        <v>2280</v>
      </c>
      <c r="L264" s="89">
        <v>6309.38</v>
      </c>
      <c r="M264" s="89">
        <v>3775</v>
      </c>
      <c r="N264" s="89">
        <f t="shared" si="10"/>
        <v>14516.880000000001</v>
      </c>
      <c r="O264" s="89">
        <f t="shared" si="11"/>
        <v>60483.119999999995</v>
      </c>
      <c r="P264" s="37" t="s">
        <v>199</v>
      </c>
    </row>
    <row r="265" spans="1:16" ht="19.5" customHeight="1" x14ac:dyDescent="0.25">
      <c r="A265" s="102">
        <v>257</v>
      </c>
      <c r="B265" s="2" t="s">
        <v>387</v>
      </c>
      <c r="C265" s="17" t="s">
        <v>1334</v>
      </c>
      <c r="D265" s="17" t="s">
        <v>0</v>
      </c>
      <c r="E265" s="13" t="s">
        <v>907</v>
      </c>
      <c r="F265" s="103">
        <v>44378</v>
      </c>
      <c r="G265" s="103">
        <v>46204</v>
      </c>
      <c r="H265" s="103">
        <v>46387</v>
      </c>
      <c r="I265" s="89">
        <v>50000</v>
      </c>
      <c r="J265" s="89">
        <v>1435</v>
      </c>
      <c r="K265" s="89">
        <v>1520</v>
      </c>
      <c r="L265" s="89">
        <v>1854</v>
      </c>
      <c r="M265" s="89">
        <v>8069.2199999999993</v>
      </c>
      <c r="N265" s="89">
        <f t="shared" si="10"/>
        <v>12878.22</v>
      </c>
      <c r="O265" s="89">
        <f t="shared" si="11"/>
        <v>37121.78</v>
      </c>
      <c r="P265" s="37" t="s">
        <v>199</v>
      </c>
    </row>
    <row r="266" spans="1:16" ht="19.5" customHeight="1" x14ac:dyDescent="0.25">
      <c r="A266" s="102">
        <v>258</v>
      </c>
      <c r="B266" s="2" t="s">
        <v>136</v>
      </c>
      <c r="C266" s="17" t="s">
        <v>1334</v>
      </c>
      <c r="D266" s="17" t="s">
        <v>745</v>
      </c>
      <c r="E266" s="13" t="s">
        <v>907</v>
      </c>
      <c r="F266" s="103">
        <v>45261</v>
      </c>
      <c r="G266" s="103">
        <v>46174</v>
      </c>
      <c r="H266" s="103">
        <v>46356</v>
      </c>
      <c r="I266" s="89">
        <v>50000</v>
      </c>
      <c r="J266" s="89">
        <v>1435</v>
      </c>
      <c r="K266" s="89">
        <v>1520</v>
      </c>
      <c r="L266" s="89">
        <v>1854</v>
      </c>
      <c r="M266" s="89">
        <v>6162.59</v>
      </c>
      <c r="N266" s="89">
        <f t="shared" si="10"/>
        <v>10971.59</v>
      </c>
      <c r="O266" s="89">
        <f t="shared" si="11"/>
        <v>39028.410000000003</v>
      </c>
      <c r="P266" s="37" t="s">
        <v>199</v>
      </c>
    </row>
    <row r="267" spans="1:16" ht="19.5" customHeight="1" x14ac:dyDescent="0.25">
      <c r="A267" s="102">
        <v>259</v>
      </c>
      <c r="B267" s="2" t="s">
        <v>561</v>
      </c>
      <c r="C267" s="17" t="s">
        <v>701</v>
      </c>
      <c r="D267" s="17" t="s">
        <v>1385</v>
      </c>
      <c r="E267" s="13" t="s">
        <v>907</v>
      </c>
      <c r="F267" s="103">
        <v>45261</v>
      </c>
      <c r="G267" s="103">
        <v>46174</v>
      </c>
      <c r="H267" s="103">
        <v>46356</v>
      </c>
      <c r="I267" s="89">
        <v>40000</v>
      </c>
      <c r="J267" s="89">
        <v>1148</v>
      </c>
      <c r="K267" s="89">
        <v>1216</v>
      </c>
      <c r="L267" s="89">
        <v>442.65</v>
      </c>
      <c r="M267" s="89">
        <v>3225</v>
      </c>
      <c r="N267" s="89">
        <f t="shared" si="10"/>
        <v>6031.65</v>
      </c>
      <c r="O267" s="89">
        <f t="shared" si="11"/>
        <v>33968.35</v>
      </c>
      <c r="P267" s="37" t="s">
        <v>199</v>
      </c>
    </row>
    <row r="268" spans="1:16" ht="19.5" customHeight="1" x14ac:dyDescent="0.25">
      <c r="A268" s="102">
        <v>260</v>
      </c>
      <c r="B268" s="2" t="s">
        <v>213</v>
      </c>
      <c r="C268" s="17" t="s">
        <v>705</v>
      </c>
      <c r="D268" s="17" t="s">
        <v>736</v>
      </c>
      <c r="E268" s="13" t="s">
        <v>907</v>
      </c>
      <c r="F268" s="103">
        <v>44958</v>
      </c>
      <c r="G268" s="103">
        <v>46054</v>
      </c>
      <c r="H268" s="103">
        <v>46234</v>
      </c>
      <c r="I268" s="89">
        <v>55000</v>
      </c>
      <c r="J268" s="89">
        <v>1578.5</v>
      </c>
      <c r="K268" s="89">
        <v>1672</v>
      </c>
      <c r="L268" s="89">
        <v>2559.6799999999998</v>
      </c>
      <c r="M268" s="89">
        <v>25</v>
      </c>
      <c r="N268" s="89">
        <f t="shared" si="10"/>
        <v>5835.18</v>
      </c>
      <c r="O268" s="89">
        <f t="shared" si="11"/>
        <v>49164.82</v>
      </c>
      <c r="P268" s="37" t="s">
        <v>198</v>
      </c>
    </row>
    <row r="269" spans="1:16" ht="19.5" customHeight="1" x14ac:dyDescent="0.25">
      <c r="A269" s="102">
        <v>261</v>
      </c>
      <c r="B269" s="2" t="s">
        <v>1124</v>
      </c>
      <c r="C269" s="17" t="s">
        <v>1338</v>
      </c>
      <c r="D269" s="17" t="s">
        <v>661</v>
      </c>
      <c r="E269" s="13" t="s">
        <v>907</v>
      </c>
      <c r="F269" s="103">
        <v>44348</v>
      </c>
      <c r="G269" s="103">
        <v>46174</v>
      </c>
      <c r="H269" s="103">
        <v>46356</v>
      </c>
      <c r="I269" s="89">
        <v>60000</v>
      </c>
      <c r="J269" s="89">
        <v>1722</v>
      </c>
      <c r="K269" s="89">
        <v>1824</v>
      </c>
      <c r="L269" s="89">
        <v>3486.68</v>
      </c>
      <c r="M269" s="89">
        <v>25</v>
      </c>
      <c r="N269" s="89">
        <f t="shared" si="10"/>
        <v>7057.68</v>
      </c>
      <c r="O269" s="89">
        <f t="shared" si="11"/>
        <v>52942.32</v>
      </c>
      <c r="P269" s="37" t="s">
        <v>198</v>
      </c>
    </row>
    <row r="270" spans="1:16" ht="19.5" customHeight="1" x14ac:dyDescent="0.25">
      <c r="A270" s="102">
        <v>262</v>
      </c>
      <c r="B270" s="2" t="s">
        <v>1125</v>
      </c>
      <c r="C270" s="17" t="s">
        <v>1336</v>
      </c>
      <c r="D270" s="17" t="s">
        <v>5</v>
      </c>
      <c r="E270" s="13" t="s">
        <v>907</v>
      </c>
      <c r="F270" s="90">
        <v>45962</v>
      </c>
      <c r="G270" s="103">
        <v>46142</v>
      </c>
      <c r="H270" s="103">
        <v>46327</v>
      </c>
      <c r="I270" s="89">
        <v>55000</v>
      </c>
      <c r="J270" s="89">
        <v>1578.5</v>
      </c>
      <c r="K270" s="89">
        <v>1672</v>
      </c>
      <c r="L270" s="89">
        <v>2559.6799999999998</v>
      </c>
      <c r="M270" s="89">
        <v>25</v>
      </c>
      <c r="N270" s="89">
        <f t="shared" si="10"/>
        <v>5835.18</v>
      </c>
      <c r="O270" s="89">
        <f t="shared" si="11"/>
        <v>49164.82</v>
      </c>
      <c r="P270" s="37" t="s">
        <v>199</v>
      </c>
    </row>
    <row r="271" spans="1:16" ht="19.5" customHeight="1" x14ac:dyDescent="0.25">
      <c r="A271" s="102">
        <v>263</v>
      </c>
      <c r="B271" s="2" t="s">
        <v>1126</v>
      </c>
      <c r="C271" s="17" t="s">
        <v>1336</v>
      </c>
      <c r="D271" s="17" t="s">
        <v>5</v>
      </c>
      <c r="E271" s="13" t="s">
        <v>907</v>
      </c>
      <c r="F271" s="90">
        <v>45962</v>
      </c>
      <c r="G271" s="103">
        <v>46142</v>
      </c>
      <c r="H271" s="103">
        <v>46327</v>
      </c>
      <c r="I271" s="89">
        <v>55000</v>
      </c>
      <c r="J271" s="89">
        <v>1578.5</v>
      </c>
      <c r="K271" s="89">
        <v>1672</v>
      </c>
      <c r="L271" s="89">
        <v>2559.6799999999998</v>
      </c>
      <c r="M271" s="89">
        <v>10025</v>
      </c>
      <c r="N271" s="89">
        <f t="shared" si="10"/>
        <v>15835.18</v>
      </c>
      <c r="O271" s="89">
        <f t="shared" si="11"/>
        <v>39164.82</v>
      </c>
      <c r="P271" s="37" t="s">
        <v>199</v>
      </c>
    </row>
    <row r="272" spans="1:16" ht="19.5" customHeight="1" x14ac:dyDescent="0.25">
      <c r="A272" s="102">
        <v>264</v>
      </c>
      <c r="B272" s="2" t="s">
        <v>1002</v>
      </c>
      <c r="C272" s="17" t="s">
        <v>705</v>
      </c>
      <c r="D272" s="17" t="s">
        <v>736</v>
      </c>
      <c r="E272" s="13" t="s">
        <v>907</v>
      </c>
      <c r="F272" s="90">
        <v>45962</v>
      </c>
      <c r="G272" s="103">
        <v>46142</v>
      </c>
      <c r="H272" s="103">
        <v>46327</v>
      </c>
      <c r="I272" s="89">
        <v>50000</v>
      </c>
      <c r="J272" s="89">
        <v>1435</v>
      </c>
      <c r="K272" s="89">
        <v>1520</v>
      </c>
      <c r="L272" s="89">
        <v>1854</v>
      </c>
      <c r="M272" s="89">
        <v>2025</v>
      </c>
      <c r="N272" s="89">
        <f t="shared" si="10"/>
        <v>6834</v>
      </c>
      <c r="O272" s="89">
        <f t="shared" si="11"/>
        <v>43166</v>
      </c>
      <c r="P272" s="37" t="s">
        <v>199</v>
      </c>
    </row>
    <row r="273" spans="1:16" ht="19.5" customHeight="1" x14ac:dyDescent="0.25">
      <c r="A273" s="102">
        <v>265</v>
      </c>
      <c r="B273" s="2" t="s">
        <v>1000</v>
      </c>
      <c r="C273" s="17" t="s">
        <v>1333</v>
      </c>
      <c r="D273" s="17" t="s">
        <v>759</v>
      </c>
      <c r="E273" s="13" t="s">
        <v>907</v>
      </c>
      <c r="F273" s="103">
        <v>45627</v>
      </c>
      <c r="G273" s="103">
        <v>46174</v>
      </c>
      <c r="H273" s="103">
        <v>46356</v>
      </c>
      <c r="I273" s="89">
        <v>50000</v>
      </c>
      <c r="J273" s="89">
        <v>1435</v>
      </c>
      <c r="K273" s="89">
        <v>1520</v>
      </c>
      <c r="L273" s="89">
        <v>1854</v>
      </c>
      <c r="M273" s="89">
        <v>10527.14</v>
      </c>
      <c r="N273" s="89">
        <f t="shared" si="10"/>
        <v>15336.14</v>
      </c>
      <c r="O273" s="89">
        <f t="shared" si="11"/>
        <v>34663.86</v>
      </c>
      <c r="P273" s="37" t="s">
        <v>198</v>
      </c>
    </row>
    <row r="274" spans="1:16" ht="19.5" customHeight="1" x14ac:dyDescent="0.25">
      <c r="A274" s="102">
        <v>266</v>
      </c>
      <c r="B274" s="2" t="s">
        <v>1163</v>
      </c>
      <c r="C274" s="17" t="s">
        <v>1333</v>
      </c>
      <c r="D274" s="17" t="s">
        <v>759</v>
      </c>
      <c r="E274" s="13" t="s">
        <v>907</v>
      </c>
      <c r="F274" s="103">
        <v>46096</v>
      </c>
      <c r="G274" s="103">
        <v>46096</v>
      </c>
      <c r="H274" s="105">
        <v>46280</v>
      </c>
      <c r="I274" s="89">
        <v>60000</v>
      </c>
      <c r="J274" s="89">
        <v>1722</v>
      </c>
      <c r="K274" s="89">
        <v>1824</v>
      </c>
      <c r="L274" s="89">
        <v>3486.68</v>
      </c>
      <c r="M274" s="89">
        <v>2025</v>
      </c>
      <c r="N274" s="89">
        <f t="shared" si="10"/>
        <v>9057.68</v>
      </c>
      <c r="O274" s="89">
        <f t="shared" si="11"/>
        <v>50942.32</v>
      </c>
      <c r="P274" s="37" t="s">
        <v>199</v>
      </c>
    </row>
    <row r="275" spans="1:16" ht="19.5" customHeight="1" x14ac:dyDescent="0.25">
      <c r="A275" s="102">
        <v>267</v>
      </c>
      <c r="B275" s="2" t="s">
        <v>1132</v>
      </c>
      <c r="C275" s="17" t="s">
        <v>908</v>
      </c>
      <c r="D275" s="17" t="s">
        <v>1007</v>
      </c>
      <c r="E275" s="13" t="s">
        <v>907</v>
      </c>
      <c r="F275" s="103">
        <v>45809</v>
      </c>
      <c r="G275" s="103">
        <v>46174</v>
      </c>
      <c r="H275" s="103">
        <v>46356</v>
      </c>
      <c r="I275" s="89">
        <v>60000</v>
      </c>
      <c r="J275" s="89">
        <v>1722</v>
      </c>
      <c r="K275" s="89">
        <v>1824</v>
      </c>
      <c r="L275" s="89">
        <v>3102.72</v>
      </c>
      <c r="M275" s="89">
        <v>4344.78</v>
      </c>
      <c r="N275" s="89">
        <f t="shared" si="10"/>
        <v>10993.5</v>
      </c>
      <c r="O275" s="89">
        <f t="shared" si="11"/>
        <v>49006.5</v>
      </c>
      <c r="P275" s="37" t="s">
        <v>199</v>
      </c>
    </row>
    <row r="276" spans="1:16" ht="19.5" customHeight="1" x14ac:dyDescent="0.25">
      <c r="A276" s="102">
        <v>268</v>
      </c>
      <c r="B276" s="2" t="s">
        <v>1197</v>
      </c>
      <c r="C276" s="17" t="s">
        <v>1339</v>
      </c>
      <c r="D276" s="17" t="s">
        <v>735</v>
      </c>
      <c r="E276" s="13" t="s">
        <v>907</v>
      </c>
      <c r="F276" s="103">
        <v>46143</v>
      </c>
      <c r="G276" s="103">
        <v>46143</v>
      </c>
      <c r="H276" s="103">
        <v>46326</v>
      </c>
      <c r="I276" s="89">
        <v>55000</v>
      </c>
      <c r="J276" s="89">
        <v>1578.5</v>
      </c>
      <c r="K276" s="89">
        <v>1672</v>
      </c>
      <c r="L276" s="89">
        <v>2559.6799999999998</v>
      </c>
      <c r="M276" s="89">
        <v>25</v>
      </c>
      <c r="N276" s="89">
        <f t="shared" si="10"/>
        <v>5835.18</v>
      </c>
      <c r="O276" s="89">
        <f t="shared" si="11"/>
        <v>49164.82</v>
      </c>
      <c r="P276" s="37" t="s">
        <v>199</v>
      </c>
    </row>
    <row r="277" spans="1:16" ht="19.5" customHeight="1" x14ac:dyDescent="0.25">
      <c r="A277" s="102">
        <v>269</v>
      </c>
      <c r="B277" s="2" t="s">
        <v>1224</v>
      </c>
      <c r="C277" s="17" t="s">
        <v>908</v>
      </c>
      <c r="D277" s="17" t="s">
        <v>724</v>
      </c>
      <c r="E277" s="13" t="s">
        <v>907</v>
      </c>
      <c r="F277" s="103">
        <v>46174</v>
      </c>
      <c r="G277" s="103">
        <v>46356</v>
      </c>
      <c r="H277" s="103">
        <v>46356</v>
      </c>
      <c r="I277" s="89">
        <v>65000</v>
      </c>
      <c r="J277" s="89">
        <v>1865.5</v>
      </c>
      <c r="K277" s="89">
        <v>1976</v>
      </c>
      <c r="L277" s="89">
        <v>4427.58</v>
      </c>
      <c r="M277" s="89">
        <v>25</v>
      </c>
      <c r="N277" s="89">
        <f t="shared" si="10"/>
        <v>8294.08</v>
      </c>
      <c r="O277" s="89">
        <f t="shared" si="11"/>
        <v>56705.919999999998</v>
      </c>
      <c r="P277" s="37" t="s">
        <v>198</v>
      </c>
    </row>
    <row r="278" spans="1:16" ht="19.5" customHeight="1" x14ac:dyDescent="0.25">
      <c r="A278" s="102">
        <v>270</v>
      </c>
      <c r="B278" s="2" t="s">
        <v>1225</v>
      </c>
      <c r="C278" s="17" t="s">
        <v>908</v>
      </c>
      <c r="D278" s="17" t="s">
        <v>724</v>
      </c>
      <c r="E278" s="13" t="s">
        <v>907</v>
      </c>
      <c r="F278" s="103">
        <v>46174</v>
      </c>
      <c r="G278" s="103">
        <v>46356</v>
      </c>
      <c r="H278" s="103">
        <v>46356</v>
      </c>
      <c r="I278" s="89">
        <v>65000</v>
      </c>
      <c r="J278" s="89">
        <v>1865.5</v>
      </c>
      <c r="K278" s="89">
        <v>1976</v>
      </c>
      <c r="L278" s="89">
        <v>4427.58</v>
      </c>
      <c r="M278" s="89">
        <v>2825</v>
      </c>
      <c r="N278" s="89">
        <f t="shared" si="10"/>
        <v>11094.08</v>
      </c>
      <c r="O278" s="89">
        <f t="shared" si="11"/>
        <v>53905.919999999998</v>
      </c>
      <c r="P278" s="37" t="s">
        <v>198</v>
      </c>
    </row>
    <row r="279" spans="1:16" ht="19.5" customHeight="1" x14ac:dyDescent="0.25">
      <c r="A279" s="102">
        <v>271</v>
      </c>
      <c r="B279" s="2" t="s">
        <v>187</v>
      </c>
      <c r="C279" s="17" t="s">
        <v>1340</v>
      </c>
      <c r="D279" s="17" t="s">
        <v>657</v>
      </c>
      <c r="E279" s="13" t="s">
        <v>907</v>
      </c>
      <c r="F279" s="103">
        <v>45992</v>
      </c>
      <c r="G279" s="103">
        <v>46174</v>
      </c>
      <c r="H279" s="103">
        <v>46356</v>
      </c>
      <c r="I279" s="89">
        <v>140000</v>
      </c>
      <c r="J279" s="89">
        <v>4018</v>
      </c>
      <c r="K279" s="89">
        <v>4256</v>
      </c>
      <c r="L279" s="89">
        <v>21514.37</v>
      </c>
      <c r="M279" s="89">
        <v>39589.339999999997</v>
      </c>
      <c r="N279" s="89">
        <f t="shared" si="10"/>
        <v>69377.709999999992</v>
      </c>
      <c r="O279" s="89">
        <f t="shared" si="11"/>
        <v>70622.290000000008</v>
      </c>
      <c r="P279" s="37" t="s">
        <v>198</v>
      </c>
    </row>
    <row r="280" spans="1:16" ht="19.5" customHeight="1" x14ac:dyDescent="0.25">
      <c r="A280" s="102">
        <v>272</v>
      </c>
      <c r="B280" s="2" t="s">
        <v>290</v>
      </c>
      <c r="C280" s="17" t="s">
        <v>1341</v>
      </c>
      <c r="D280" s="17" t="s">
        <v>761</v>
      </c>
      <c r="E280" s="13" t="s">
        <v>907</v>
      </c>
      <c r="F280" s="103">
        <v>44348</v>
      </c>
      <c r="G280" s="103">
        <v>46174</v>
      </c>
      <c r="H280" s="103">
        <v>46356</v>
      </c>
      <c r="I280" s="89">
        <v>75000</v>
      </c>
      <c r="J280" s="89">
        <v>2152.5</v>
      </c>
      <c r="K280" s="89">
        <v>2280</v>
      </c>
      <c r="L280" s="89">
        <v>6309.38</v>
      </c>
      <c r="M280" s="89">
        <v>25</v>
      </c>
      <c r="N280" s="89">
        <f t="shared" si="10"/>
        <v>10766.880000000001</v>
      </c>
      <c r="O280" s="89">
        <f t="shared" si="11"/>
        <v>64233.119999999995</v>
      </c>
      <c r="P280" s="37" t="s">
        <v>198</v>
      </c>
    </row>
    <row r="281" spans="1:16" ht="19.5" customHeight="1" x14ac:dyDescent="0.25">
      <c r="A281" s="102">
        <v>273</v>
      </c>
      <c r="B281" s="2" t="s">
        <v>245</v>
      </c>
      <c r="C281" s="17" t="s">
        <v>1341</v>
      </c>
      <c r="D281" s="17" t="s">
        <v>1384</v>
      </c>
      <c r="E281" s="13" t="s">
        <v>907</v>
      </c>
      <c r="F281" s="103">
        <v>44378</v>
      </c>
      <c r="G281" s="103">
        <v>46204</v>
      </c>
      <c r="H281" s="103">
        <v>46387</v>
      </c>
      <c r="I281" s="89">
        <v>60000</v>
      </c>
      <c r="J281" s="89">
        <v>1722</v>
      </c>
      <c r="K281" s="89">
        <v>1824</v>
      </c>
      <c r="L281" s="89">
        <v>3486.68</v>
      </c>
      <c r="M281" s="89">
        <v>25</v>
      </c>
      <c r="N281" s="89">
        <f t="shared" si="10"/>
        <v>7057.68</v>
      </c>
      <c r="O281" s="89">
        <f t="shared" si="11"/>
        <v>52942.32</v>
      </c>
      <c r="P281" s="37" t="s">
        <v>198</v>
      </c>
    </row>
    <row r="282" spans="1:16" ht="19.5" customHeight="1" x14ac:dyDescent="0.25">
      <c r="A282" s="102">
        <v>274</v>
      </c>
      <c r="B282" s="2" t="s">
        <v>545</v>
      </c>
      <c r="C282" s="17" t="s">
        <v>1341</v>
      </c>
      <c r="D282" s="17" t="s">
        <v>427</v>
      </c>
      <c r="E282" s="13" t="s">
        <v>907</v>
      </c>
      <c r="F282" s="103">
        <v>44378</v>
      </c>
      <c r="G282" s="103">
        <v>46204</v>
      </c>
      <c r="H282" s="103">
        <v>46387</v>
      </c>
      <c r="I282" s="89">
        <v>90000</v>
      </c>
      <c r="J282" s="89">
        <v>2583</v>
      </c>
      <c r="K282" s="89">
        <v>2736</v>
      </c>
      <c r="L282" s="89">
        <v>9753.1200000000008</v>
      </c>
      <c r="M282" s="89">
        <v>13226.99</v>
      </c>
      <c r="N282" s="89">
        <f t="shared" si="10"/>
        <v>28299.11</v>
      </c>
      <c r="O282" s="89">
        <f t="shared" si="11"/>
        <v>61700.89</v>
      </c>
      <c r="P282" s="37" t="s">
        <v>198</v>
      </c>
    </row>
    <row r="283" spans="1:16" ht="19.5" customHeight="1" x14ac:dyDescent="0.25">
      <c r="A283" s="102">
        <v>275</v>
      </c>
      <c r="B283" s="2" t="s">
        <v>527</v>
      </c>
      <c r="C283" s="17" t="s">
        <v>1341</v>
      </c>
      <c r="D283" s="17" t="s">
        <v>427</v>
      </c>
      <c r="E283" s="13" t="s">
        <v>907</v>
      </c>
      <c r="F283" s="103">
        <v>45261</v>
      </c>
      <c r="G283" s="103">
        <v>46174</v>
      </c>
      <c r="H283" s="103">
        <v>46356</v>
      </c>
      <c r="I283" s="89">
        <v>90000</v>
      </c>
      <c r="J283" s="89">
        <v>2583</v>
      </c>
      <c r="K283" s="89">
        <v>2736</v>
      </c>
      <c r="L283" s="89">
        <v>9753.1200000000008</v>
      </c>
      <c r="M283" s="89">
        <v>25</v>
      </c>
      <c r="N283" s="89">
        <f t="shared" si="10"/>
        <v>15097.12</v>
      </c>
      <c r="O283" s="89">
        <f t="shared" si="11"/>
        <v>74902.880000000005</v>
      </c>
      <c r="P283" s="37" t="s">
        <v>198</v>
      </c>
    </row>
    <row r="284" spans="1:16" ht="19.5" customHeight="1" x14ac:dyDescent="0.25">
      <c r="A284" s="102">
        <v>276</v>
      </c>
      <c r="B284" s="2" t="s">
        <v>713</v>
      </c>
      <c r="C284" s="17" t="s">
        <v>1341</v>
      </c>
      <c r="D284" s="17" t="s">
        <v>846</v>
      </c>
      <c r="E284" s="13" t="s">
        <v>907</v>
      </c>
      <c r="F284" s="103">
        <v>45261</v>
      </c>
      <c r="G284" s="103">
        <v>46174</v>
      </c>
      <c r="H284" s="103">
        <v>46356</v>
      </c>
      <c r="I284" s="89">
        <v>90000</v>
      </c>
      <c r="J284" s="89">
        <v>2583</v>
      </c>
      <c r="K284" s="89">
        <v>2736</v>
      </c>
      <c r="L284" s="89">
        <v>9753.1200000000008</v>
      </c>
      <c r="M284" s="89">
        <v>5425</v>
      </c>
      <c r="N284" s="89">
        <f t="shared" si="10"/>
        <v>20497.120000000003</v>
      </c>
      <c r="O284" s="89">
        <f t="shared" si="11"/>
        <v>69502.880000000005</v>
      </c>
      <c r="P284" s="37" t="s">
        <v>199</v>
      </c>
    </row>
    <row r="285" spans="1:16" ht="19.5" customHeight="1" x14ac:dyDescent="0.25">
      <c r="A285" s="102">
        <v>277</v>
      </c>
      <c r="B285" s="2" t="s">
        <v>714</v>
      </c>
      <c r="C285" s="17" t="s">
        <v>1341</v>
      </c>
      <c r="D285" s="17" t="s">
        <v>846</v>
      </c>
      <c r="E285" s="13" t="s">
        <v>907</v>
      </c>
      <c r="F285" s="103">
        <v>45383</v>
      </c>
      <c r="G285" s="103">
        <v>46112</v>
      </c>
      <c r="H285" s="103">
        <v>46295</v>
      </c>
      <c r="I285" s="89">
        <v>90000</v>
      </c>
      <c r="J285" s="89">
        <v>2583</v>
      </c>
      <c r="K285" s="89">
        <v>2736</v>
      </c>
      <c r="L285" s="89">
        <v>9753.1200000000008</v>
      </c>
      <c r="M285" s="89">
        <v>25</v>
      </c>
      <c r="N285" s="89">
        <f t="shared" si="10"/>
        <v>15097.12</v>
      </c>
      <c r="O285" s="89">
        <f t="shared" si="11"/>
        <v>74902.880000000005</v>
      </c>
      <c r="P285" s="37" t="s">
        <v>198</v>
      </c>
    </row>
    <row r="286" spans="1:16" ht="19.5" customHeight="1" x14ac:dyDescent="0.25">
      <c r="A286" s="102">
        <v>278</v>
      </c>
      <c r="B286" s="2" t="s">
        <v>642</v>
      </c>
      <c r="C286" s="17" t="s">
        <v>1341</v>
      </c>
      <c r="D286" s="17" t="s">
        <v>846</v>
      </c>
      <c r="E286" s="13" t="s">
        <v>907</v>
      </c>
      <c r="F286" s="103">
        <v>45383</v>
      </c>
      <c r="G286" s="103">
        <v>46112</v>
      </c>
      <c r="H286" s="103">
        <v>46295</v>
      </c>
      <c r="I286" s="89">
        <v>90000</v>
      </c>
      <c r="J286" s="89">
        <v>2583</v>
      </c>
      <c r="K286" s="89">
        <v>2736</v>
      </c>
      <c r="L286" s="89">
        <v>9753.1200000000008</v>
      </c>
      <c r="M286" s="89">
        <v>25</v>
      </c>
      <c r="N286" s="89">
        <f t="shared" si="10"/>
        <v>15097.12</v>
      </c>
      <c r="O286" s="89">
        <f t="shared" si="11"/>
        <v>74902.880000000005</v>
      </c>
      <c r="P286" s="37" t="s">
        <v>198</v>
      </c>
    </row>
    <row r="287" spans="1:16" ht="19.5" customHeight="1" x14ac:dyDescent="0.25">
      <c r="A287" s="102">
        <v>279</v>
      </c>
      <c r="B287" s="2" t="s">
        <v>1196</v>
      </c>
      <c r="C287" s="17" t="s">
        <v>1341</v>
      </c>
      <c r="D287" s="17" t="s">
        <v>761</v>
      </c>
      <c r="E287" s="13" t="s">
        <v>907</v>
      </c>
      <c r="F287" s="103">
        <v>46143</v>
      </c>
      <c r="G287" s="103">
        <v>46143</v>
      </c>
      <c r="H287" s="103">
        <v>46326</v>
      </c>
      <c r="I287" s="89">
        <v>75000</v>
      </c>
      <c r="J287" s="89">
        <v>2152.5</v>
      </c>
      <c r="K287" s="89">
        <v>2280</v>
      </c>
      <c r="L287" s="89">
        <v>6309.38</v>
      </c>
      <c r="M287" s="89">
        <v>3025</v>
      </c>
      <c r="N287" s="89">
        <f t="shared" si="10"/>
        <v>13766.880000000001</v>
      </c>
      <c r="O287" s="89">
        <f t="shared" si="11"/>
        <v>61233.119999999995</v>
      </c>
      <c r="P287" s="37" t="s">
        <v>199</v>
      </c>
    </row>
    <row r="288" spans="1:16" ht="18.75" customHeight="1" x14ac:dyDescent="0.25">
      <c r="A288" s="102">
        <v>280</v>
      </c>
      <c r="B288" s="2" t="s">
        <v>553</v>
      </c>
      <c r="C288" s="17" t="s">
        <v>1342</v>
      </c>
      <c r="D288" s="17" t="s">
        <v>1385</v>
      </c>
      <c r="E288" s="13" t="s">
        <v>907</v>
      </c>
      <c r="F288" s="103">
        <v>45597</v>
      </c>
      <c r="G288" s="103">
        <v>46142</v>
      </c>
      <c r="H288" s="103">
        <v>46327</v>
      </c>
      <c r="I288" s="89">
        <v>75000</v>
      </c>
      <c r="J288" s="89">
        <v>2152.5</v>
      </c>
      <c r="K288" s="89">
        <v>2280</v>
      </c>
      <c r="L288" s="89">
        <v>6309.38</v>
      </c>
      <c r="M288" s="89">
        <v>13301.92</v>
      </c>
      <c r="N288" s="89">
        <f t="shared" si="10"/>
        <v>24043.800000000003</v>
      </c>
      <c r="O288" s="89">
        <f t="shared" si="11"/>
        <v>50956.2</v>
      </c>
      <c r="P288" s="37" t="s">
        <v>198</v>
      </c>
    </row>
    <row r="289" spans="1:16" ht="19.5" customHeight="1" x14ac:dyDescent="0.25">
      <c r="A289" s="102">
        <v>281</v>
      </c>
      <c r="B289" s="2" t="s">
        <v>228</v>
      </c>
      <c r="C289" s="17" t="s">
        <v>703</v>
      </c>
      <c r="D289" s="17" t="s">
        <v>761</v>
      </c>
      <c r="E289" s="13" t="s">
        <v>907</v>
      </c>
      <c r="F289" s="103">
        <v>44958</v>
      </c>
      <c r="G289" s="103">
        <v>46054</v>
      </c>
      <c r="H289" s="103">
        <v>46234</v>
      </c>
      <c r="I289" s="89">
        <v>80000</v>
      </c>
      <c r="J289" s="89">
        <v>2296</v>
      </c>
      <c r="K289" s="89">
        <v>2432</v>
      </c>
      <c r="L289" s="89">
        <v>7400.87</v>
      </c>
      <c r="M289" s="89">
        <v>8145.8</v>
      </c>
      <c r="N289" s="89">
        <f t="shared" si="10"/>
        <v>20274.669999999998</v>
      </c>
      <c r="O289" s="89">
        <f t="shared" si="11"/>
        <v>59725.33</v>
      </c>
      <c r="P289" s="37" t="s">
        <v>198</v>
      </c>
    </row>
    <row r="290" spans="1:16" ht="19.5" customHeight="1" x14ac:dyDescent="0.25">
      <c r="A290" s="102">
        <v>282</v>
      </c>
      <c r="B290" s="2" t="s">
        <v>246</v>
      </c>
      <c r="C290" s="17" t="s">
        <v>703</v>
      </c>
      <c r="D290" s="17" t="s">
        <v>761</v>
      </c>
      <c r="E290" s="13" t="s">
        <v>907</v>
      </c>
      <c r="F290" s="103">
        <v>44348</v>
      </c>
      <c r="G290" s="103">
        <v>46174</v>
      </c>
      <c r="H290" s="103">
        <v>46356</v>
      </c>
      <c r="I290" s="89">
        <v>80000</v>
      </c>
      <c r="J290" s="89">
        <v>2296</v>
      </c>
      <c r="K290" s="89">
        <v>2432</v>
      </c>
      <c r="L290" s="89">
        <v>7400.87</v>
      </c>
      <c r="M290" s="89">
        <v>25</v>
      </c>
      <c r="N290" s="89">
        <f t="shared" si="10"/>
        <v>12153.869999999999</v>
      </c>
      <c r="O290" s="89">
        <f t="shared" si="11"/>
        <v>67846.13</v>
      </c>
      <c r="P290" s="37" t="s">
        <v>199</v>
      </c>
    </row>
    <row r="291" spans="1:16" ht="19.5" customHeight="1" x14ac:dyDescent="0.25">
      <c r="A291" s="102">
        <v>283</v>
      </c>
      <c r="B291" s="2" t="s">
        <v>728</v>
      </c>
      <c r="C291" s="17" t="s">
        <v>703</v>
      </c>
      <c r="D291" s="17" t="s">
        <v>724</v>
      </c>
      <c r="E291" s="13" t="s">
        <v>907</v>
      </c>
      <c r="F291" s="103">
        <v>45597</v>
      </c>
      <c r="G291" s="103">
        <v>46142</v>
      </c>
      <c r="H291" s="103">
        <v>46327</v>
      </c>
      <c r="I291" s="89">
        <v>85000</v>
      </c>
      <c r="J291" s="89">
        <v>2439.5</v>
      </c>
      <c r="K291" s="89">
        <v>2584</v>
      </c>
      <c r="L291" s="89">
        <v>8576.99</v>
      </c>
      <c r="M291" s="89">
        <v>21832.36</v>
      </c>
      <c r="N291" s="89">
        <f t="shared" si="10"/>
        <v>35432.85</v>
      </c>
      <c r="O291" s="89">
        <f t="shared" si="11"/>
        <v>49567.15</v>
      </c>
      <c r="P291" s="37" t="s">
        <v>199</v>
      </c>
    </row>
    <row r="292" spans="1:16" ht="19.5" customHeight="1" x14ac:dyDescent="0.25">
      <c r="A292" s="102">
        <v>284</v>
      </c>
      <c r="B292" s="2" t="s">
        <v>875</v>
      </c>
      <c r="C292" s="17" t="s">
        <v>1343</v>
      </c>
      <c r="D292" s="17" t="s">
        <v>733</v>
      </c>
      <c r="E292" s="13" t="s">
        <v>907</v>
      </c>
      <c r="F292" s="103">
        <v>45611</v>
      </c>
      <c r="G292" s="103">
        <v>46174</v>
      </c>
      <c r="H292" s="103">
        <v>46356</v>
      </c>
      <c r="I292" s="89">
        <v>85000</v>
      </c>
      <c r="J292" s="89">
        <v>2439.5</v>
      </c>
      <c r="K292" s="89">
        <v>2584</v>
      </c>
      <c r="L292" s="89">
        <v>8576.99</v>
      </c>
      <c r="M292" s="89">
        <v>25</v>
      </c>
      <c r="N292" s="89">
        <f t="shared" si="10"/>
        <v>13625.49</v>
      </c>
      <c r="O292" s="89">
        <f t="shared" si="11"/>
        <v>71374.509999999995</v>
      </c>
      <c r="P292" s="37" t="s">
        <v>199</v>
      </c>
    </row>
    <row r="293" spans="1:16" ht="19.5" customHeight="1" x14ac:dyDescent="0.25">
      <c r="A293" s="102">
        <v>285</v>
      </c>
      <c r="B293" s="2" t="s">
        <v>378</v>
      </c>
      <c r="C293" s="17" t="s">
        <v>1344</v>
      </c>
      <c r="D293" s="17" t="s">
        <v>657</v>
      </c>
      <c r="E293" s="13" t="s">
        <v>907</v>
      </c>
      <c r="F293" s="103">
        <v>45566</v>
      </c>
      <c r="G293" s="103">
        <v>46112</v>
      </c>
      <c r="H293" s="103">
        <v>46295</v>
      </c>
      <c r="I293" s="89">
        <v>60000</v>
      </c>
      <c r="J293" s="89">
        <v>1722</v>
      </c>
      <c r="K293" s="89">
        <v>1824</v>
      </c>
      <c r="L293" s="89">
        <v>3486.68</v>
      </c>
      <c r="M293" s="89">
        <v>9163.4599999999991</v>
      </c>
      <c r="N293" s="89">
        <f t="shared" si="10"/>
        <v>16196.14</v>
      </c>
      <c r="O293" s="89">
        <f t="shared" si="11"/>
        <v>43803.86</v>
      </c>
      <c r="P293" s="37" t="s">
        <v>199</v>
      </c>
    </row>
    <row r="294" spans="1:16" ht="19.5" customHeight="1" x14ac:dyDescent="0.25">
      <c r="A294" s="102">
        <v>286</v>
      </c>
      <c r="B294" s="2" t="s">
        <v>179</v>
      </c>
      <c r="C294" s="17" t="s">
        <v>1345</v>
      </c>
      <c r="D294" s="17" t="s">
        <v>807</v>
      </c>
      <c r="E294" s="13" t="s">
        <v>907</v>
      </c>
      <c r="F294" s="103">
        <v>44348</v>
      </c>
      <c r="G294" s="103">
        <v>46174</v>
      </c>
      <c r="H294" s="103">
        <v>46356</v>
      </c>
      <c r="I294" s="89">
        <v>100000</v>
      </c>
      <c r="J294" s="89">
        <v>2870</v>
      </c>
      <c r="K294" s="89">
        <v>3040</v>
      </c>
      <c r="L294" s="89">
        <v>12105.37</v>
      </c>
      <c r="M294" s="89">
        <v>11525.279999999999</v>
      </c>
      <c r="N294" s="89">
        <f t="shared" si="10"/>
        <v>29540.65</v>
      </c>
      <c r="O294" s="89">
        <f t="shared" si="11"/>
        <v>70459.350000000006</v>
      </c>
      <c r="P294" s="37" t="s">
        <v>198</v>
      </c>
    </row>
    <row r="295" spans="1:16" ht="19.5" customHeight="1" x14ac:dyDescent="0.25">
      <c r="A295" s="102">
        <v>287</v>
      </c>
      <c r="B295" s="2" t="s">
        <v>439</v>
      </c>
      <c r="C295" s="17" t="s">
        <v>1345</v>
      </c>
      <c r="D295" s="17" t="s">
        <v>746</v>
      </c>
      <c r="E295" s="13" t="s">
        <v>907</v>
      </c>
      <c r="F295" s="103">
        <v>44136</v>
      </c>
      <c r="G295" s="103">
        <v>46142</v>
      </c>
      <c r="H295" s="103">
        <v>46327</v>
      </c>
      <c r="I295" s="89">
        <v>85000</v>
      </c>
      <c r="J295" s="89">
        <v>2439.5</v>
      </c>
      <c r="K295" s="89">
        <v>2584</v>
      </c>
      <c r="L295" s="89">
        <v>8576.99</v>
      </c>
      <c r="M295" s="89">
        <v>25</v>
      </c>
      <c r="N295" s="89">
        <f t="shared" si="10"/>
        <v>13625.49</v>
      </c>
      <c r="O295" s="89">
        <f t="shared" si="11"/>
        <v>71374.509999999995</v>
      </c>
      <c r="P295" s="37" t="s">
        <v>198</v>
      </c>
    </row>
    <row r="296" spans="1:16" ht="19.5" customHeight="1" x14ac:dyDescent="0.25">
      <c r="A296" s="102">
        <v>288</v>
      </c>
      <c r="B296" s="2" t="s">
        <v>1180</v>
      </c>
      <c r="C296" s="17" t="s">
        <v>1345</v>
      </c>
      <c r="D296" s="17" t="s">
        <v>746</v>
      </c>
      <c r="E296" s="13" t="s">
        <v>907</v>
      </c>
      <c r="F296" s="103">
        <v>44621</v>
      </c>
      <c r="G296" s="103">
        <v>46081</v>
      </c>
      <c r="H296" s="103">
        <v>46266</v>
      </c>
      <c r="I296" s="89">
        <v>90000</v>
      </c>
      <c r="J296" s="89">
        <v>2583</v>
      </c>
      <c r="K296" s="89">
        <v>2736</v>
      </c>
      <c r="L296" s="89">
        <v>9753.1200000000008</v>
      </c>
      <c r="M296" s="89">
        <v>25</v>
      </c>
      <c r="N296" s="89">
        <f t="shared" si="10"/>
        <v>15097.12</v>
      </c>
      <c r="O296" s="89">
        <f t="shared" si="11"/>
        <v>74902.880000000005</v>
      </c>
      <c r="P296" s="37" t="s">
        <v>198</v>
      </c>
    </row>
    <row r="297" spans="1:16" ht="19.5" customHeight="1" x14ac:dyDescent="0.25">
      <c r="A297" s="102">
        <v>289</v>
      </c>
      <c r="B297" s="2" t="s">
        <v>666</v>
      </c>
      <c r="C297" s="17" t="s">
        <v>1345</v>
      </c>
      <c r="D297" s="17" t="s">
        <v>807</v>
      </c>
      <c r="E297" s="13" t="s">
        <v>907</v>
      </c>
      <c r="F297" s="103">
        <v>45778</v>
      </c>
      <c r="G297" s="103">
        <v>46142</v>
      </c>
      <c r="H297" s="103">
        <v>46327</v>
      </c>
      <c r="I297" s="89">
        <v>100000</v>
      </c>
      <c r="J297" s="89">
        <v>2870</v>
      </c>
      <c r="K297" s="89">
        <v>3040</v>
      </c>
      <c r="L297" s="89">
        <v>12105.37</v>
      </c>
      <c r="M297" s="89">
        <v>3025</v>
      </c>
      <c r="N297" s="89">
        <f t="shared" si="10"/>
        <v>21040.370000000003</v>
      </c>
      <c r="O297" s="89">
        <f t="shared" si="11"/>
        <v>78959.63</v>
      </c>
      <c r="P297" s="37" t="s">
        <v>198</v>
      </c>
    </row>
    <row r="298" spans="1:16" ht="19.5" customHeight="1" x14ac:dyDescent="0.25">
      <c r="A298" s="102">
        <v>290</v>
      </c>
      <c r="B298" s="2" t="s">
        <v>877</v>
      </c>
      <c r="C298" s="17" t="s">
        <v>1345</v>
      </c>
      <c r="D298" s="17" t="s">
        <v>1365</v>
      </c>
      <c r="E298" s="13" t="s">
        <v>907</v>
      </c>
      <c r="F298" s="103">
        <v>45215</v>
      </c>
      <c r="G298" s="103">
        <v>46129</v>
      </c>
      <c r="H298" s="103">
        <v>46312</v>
      </c>
      <c r="I298" s="89">
        <v>80000</v>
      </c>
      <c r="J298" s="89">
        <v>2296</v>
      </c>
      <c r="K298" s="89">
        <v>2432</v>
      </c>
      <c r="L298" s="89">
        <v>7400.87</v>
      </c>
      <c r="M298" s="89">
        <v>12025</v>
      </c>
      <c r="N298" s="89">
        <f t="shared" si="10"/>
        <v>24153.87</v>
      </c>
      <c r="O298" s="89">
        <f t="shared" si="11"/>
        <v>55846.130000000005</v>
      </c>
      <c r="P298" s="37" t="s">
        <v>198</v>
      </c>
    </row>
    <row r="299" spans="1:16" ht="19.5" customHeight="1" x14ac:dyDescent="0.25">
      <c r="A299" s="102">
        <v>291</v>
      </c>
      <c r="B299" s="2" t="s">
        <v>1134</v>
      </c>
      <c r="C299" s="17" t="s">
        <v>1345</v>
      </c>
      <c r="D299" s="17" t="s">
        <v>1366</v>
      </c>
      <c r="E299" s="13" t="s">
        <v>907</v>
      </c>
      <c r="F299" s="103">
        <v>45748</v>
      </c>
      <c r="G299" s="103">
        <v>46112</v>
      </c>
      <c r="H299" s="103">
        <v>46295</v>
      </c>
      <c r="I299" s="89">
        <v>90000</v>
      </c>
      <c r="J299" s="89">
        <v>2583</v>
      </c>
      <c r="K299" s="89">
        <v>2736</v>
      </c>
      <c r="L299" s="89">
        <v>9753.1200000000008</v>
      </c>
      <c r="M299" s="89">
        <v>9025</v>
      </c>
      <c r="N299" s="89">
        <f t="shared" si="10"/>
        <v>24097.120000000003</v>
      </c>
      <c r="O299" s="89">
        <f t="shared" si="11"/>
        <v>65902.880000000005</v>
      </c>
      <c r="P299" s="37" t="s">
        <v>198</v>
      </c>
    </row>
    <row r="300" spans="1:16" ht="19.5" customHeight="1" x14ac:dyDescent="0.25">
      <c r="A300" s="102">
        <v>292</v>
      </c>
      <c r="B300" s="2" t="s">
        <v>555</v>
      </c>
      <c r="C300" s="17" t="s">
        <v>707</v>
      </c>
      <c r="D300" s="17" t="s">
        <v>1175</v>
      </c>
      <c r="E300" s="13" t="s">
        <v>907</v>
      </c>
      <c r="F300" s="103">
        <v>46023</v>
      </c>
      <c r="G300" s="103">
        <v>46204</v>
      </c>
      <c r="H300" s="103">
        <v>46387</v>
      </c>
      <c r="I300" s="89">
        <v>40000</v>
      </c>
      <c r="J300" s="89">
        <v>1148</v>
      </c>
      <c r="K300" s="89">
        <v>1216</v>
      </c>
      <c r="L300" s="89">
        <v>442.65</v>
      </c>
      <c r="M300" s="89">
        <v>25</v>
      </c>
      <c r="N300" s="89">
        <f t="shared" si="10"/>
        <v>2831.65</v>
      </c>
      <c r="O300" s="89">
        <f t="shared" si="11"/>
        <v>37168.35</v>
      </c>
      <c r="P300" s="37" t="s">
        <v>199</v>
      </c>
    </row>
    <row r="301" spans="1:16" ht="19.5" customHeight="1" x14ac:dyDescent="0.25">
      <c r="A301" s="102">
        <v>293</v>
      </c>
      <c r="B301" s="2" t="s">
        <v>786</v>
      </c>
      <c r="C301" s="17" t="s">
        <v>1346</v>
      </c>
      <c r="D301" s="17" t="s">
        <v>751</v>
      </c>
      <c r="E301" s="13" t="s">
        <v>907</v>
      </c>
      <c r="F301" s="103">
        <v>44958</v>
      </c>
      <c r="G301" s="103">
        <v>46054</v>
      </c>
      <c r="H301" s="103">
        <v>46234</v>
      </c>
      <c r="I301" s="89">
        <v>85000</v>
      </c>
      <c r="J301" s="89">
        <v>2439.5</v>
      </c>
      <c r="K301" s="89">
        <v>2584</v>
      </c>
      <c r="L301" s="89">
        <v>8576.99</v>
      </c>
      <c r="M301" s="89">
        <v>25</v>
      </c>
      <c r="N301" s="89">
        <f t="shared" si="10"/>
        <v>13625.49</v>
      </c>
      <c r="O301" s="89">
        <f t="shared" si="11"/>
        <v>71374.509999999995</v>
      </c>
      <c r="P301" s="37" t="s">
        <v>198</v>
      </c>
    </row>
    <row r="302" spans="1:16" ht="19.5" customHeight="1" x14ac:dyDescent="0.25">
      <c r="A302" s="102">
        <v>294</v>
      </c>
      <c r="B302" s="2" t="s">
        <v>787</v>
      </c>
      <c r="C302" s="17" t="s">
        <v>1346</v>
      </c>
      <c r="D302" s="17" t="s">
        <v>751</v>
      </c>
      <c r="E302" s="13" t="s">
        <v>907</v>
      </c>
      <c r="F302" s="103">
        <v>45536</v>
      </c>
      <c r="G302" s="103">
        <v>46081</v>
      </c>
      <c r="H302" s="103">
        <v>46266</v>
      </c>
      <c r="I302" s="89">
        <v>80000</v>
      </c>
      <c r="J302" s="89">
        <v>2296</v>
      </c>
      <c r="K302" s="89">
        <v>2432</v>
      </c>
      <c r="L302" s="89">
        <v>6482.36</v>
      </c>
      <c r="M302" s="89">
        <v>3864.56</v>
      </c>
      <c r="N302" s="89">
        <f t="shared" si="10"/>
        <v>15074.92</v>
      </c>
      <c r="O302" s="89">
        <f t="shared" si="11"/>
        <v>64925.08</v>
      </c>
      <c r="P302" s="37" t="s">
        <v>198</v>
      </c>
    </row>
    <row r="303" spans="1:16" ht="19.5" customHeight="1" x14ac:dyDescent="0.25">
      <c r="A303" s="102">
        <v>295</v>
      </c>
      <c r="B303" s="2" t="s">
        <v>791</v>
      </c>
      <c r="C303" s="17" t="s">
        <v>1346</v>
      </c>
      <c r="D303" s="17" t="s">
        <v>751</v>
      </c>
      <c r="E303" s="13" t="s">
        <v>907</v>
      </c>
      <c r="F303" s="103">
        <v>45536</v>
      </c>
      <c r="G303" s="103">
        <v>46081</v>
      </c>
      <c r="H303" s="103">
        <v>46266</v>
      </c>
      <c r="I303" s="89">
        <v>80000</v>
      </c>
      <c r="J303" s="89">
        <v>2296</v>
      </c>
      <c r="K303" s="89">
        <v>2432</v>
      </c>
      <c r="L303" s="89">
        <v>7400.87</v>
      </c>
      <c r="M303" s="89">
        <v>25</v>
      </c>
      <c r="N303" s="89">
        <f t="shared" si="10"/>
        <v>12153.869999999999</v>
      </c>
      <c r="O303" s="89">
        <f t="shared" si="11"/>
        <v>67846.13</v>
      </c>
      <c r="P303" s="37" t="s">
        <v>198</v>
      </c>
    </row>
    <row r="304" spans="1:16" ht="19.5" customHeight="1" x14ac:dyDescent="0.25">
      <c r="A304" s="102">
        <v>296</v>
      </c>
      <c r="B304" s="2" t="s">
        <v>788</v>
      </c>
      <c r="C304" s="17" t="s">
        <v>1346</v>
      </c>
      <c r="D304" s="17" t="s">
        <v>751</v>
      </c>
      <c r="E304" s="13" t="s">
        <v>907</v>
      </c>
      <c r="F304" s="103">
        <v>45536</v>
      </c>
      <c r="G304" s="103">
        <v>46081</v>
      </c>
      <c r="H304" s="103">
        <v>46266</v>
      </c>
      <c r="I304" s="89">
        <v>80000</v>
      </c>
      <c r="J304" s="89">
        <v>2296</v>
      </c>
      <c r="K304" s="89">
        <v>2432</v>
      </c>
      <c r="L304" s="89">
        <v>7400.87</v>
      </c>
      <c r="M304" s="89">
        <v>25</v>
      </c>
      <c r="N304" s="89">
        <f t="shared" si="10"/>
        <v>12153.869999999999</v>
      </c>
      <c r="O304" s="89">
        <f t="shared" si="11"/>
        <v>67846.13</v>
      </c>
      <c r="P304" s="37" t="s">
        <v>199</v>
      </c>
    </row>
    <row r="305" spans="1:16" ht="19.5" customHeight="1" x14ac:dyDescent="0.25">
      <c r="A305" s="102">
        <v>297</v>
      </c>
      <c r="B305" s="2" t="s">
        <v>789</v>
      </c>
      <c r="C305" s="17" t="s">
        <v>1346</v>
      </c>
      <c r="D305" s="17" t="s">
        <v>751</v>
      </c>
      <c r="E305" s="13" t="s">
        <v>907</v>
      </c>
      <c r="F305" s="103">
        <v>45536</v>
      </c>
      <c r="G305" s="103">
        <v>46081</v>
      </c>
      <c r="H305" s="103">
        <v>46266</v>
      </c>
      <c r="I305" s="89">
        <v>80000</v>
      </c>
      <c r="J305" s="89">
        <v>2296</v>
      </c>
      <c r="K305" s="89">
        <v>2432</v>
      </c>
      <c r="L305" s="89">
        <v>7400.87</v>
      </c>
      <c r="M305" s="89">
        <v>16270.28</v>
      </c>
      <c r="N305" s="89">
        <f t="shared" si="10"/>
        <v>28399.15</v>
      </c>
      <c r="O305" s="89">
        <f t="shared" si="11"/>
        <v>51600.85</v>
      </c>
      <c r="P305" s="37" t="s">
        <v>199</v>
      </c>
    </row>
    <row r="306" spans="1:16" ht="19.5" customHeight="1" x14ac:dyDescent="0.25">
      <c r="A306" s="102">
        <v>298</v>
      </c>
      <c r="B306" s="2" t="s">
        <v>790</v>
      </c>
      <c r="C306" s="17" t="s">
        <v>1346</v>
      </c>
      <c r="D306" s="17" t="s">
        <v>751</v>
      </c>
      <c r="E306" s="13" t="s">
        <v>907</v>
      </c>
      <c r="F306" s="103">
        <v>45536</v>
      </c>
      <c r="G306" s="103">
        <v>46081</v>
      </c>
      <c r="H306" s="103">
        <v>46266</v>
      </c>
      <c r="I306" s="89">
        <v>80000</v>
      </c>
      <c r="J306" s="89">
        <v>2296</v>
      </c>
      <c r="K306" s="89">
        <v>2432</v>
      </c>
      <c r="L306" s="89">
        <v>7400.87</v>
      </c>
      <c r="M306" s="89">
        <v>25</v>
      </c>
      <c r="N306" s="89">
        <f t="shared" si="10"/>
        <v>12153.869999999999</v>
      </c>
      <c r="O306" s="89">
        <f t="shared" si="11"/>
        <v>67846.13</v>
      </c>
      <c r="P306" s="37" t="s">
        <v>198</v>
      </c>
    </row>
    <row r="307" spans="1:16" ht="19.5" customHeight="1" x14ac:dyDescent="0.25">
      <c r="A307" s="102">
        <v>299</v>
      </c>
      <c r="B307" s="2" t="s">
        <v>962</v>
      </c>
      <c r="C307" s="17" t="s">
        <v>1346</v>
      </c>
      <c r="D307" s="17" t="s">
        <v>751</v>
      </c>
      <c r="E307" s="13" t="s">
        <v>907</v>
      </c>
      <c r="F307" s="103">
        <v>45536</v>
      </c>
      <c r="G307" s="103">
        <v>46081</v>
      </c>
      <c r="H307" s="103">
        <v>46266</v>
      </c>
      <c r="I307" s="89">
        <v>75000</v>
      </c>
      <c r="J307" s="89">
        <v>2152.5</v>
      </c>
      <c r="K307" s="89">
        <v>2280</v>
      </c>
      <c r="L307" s="89">
        <v>6309.38</v>
      </c>
      <c r="M307" s="89">
        <v>25</v>
      </c>
      <c r="N307" s="89">
        <f t="shared" si="10"/>
        <v>10766.880000000001</v>
      </c>
      <c r="O307" s="89">
        <f t="shared" si="11"/>
        <v>64233.119999999995</v>
      </c>
      <c r="P307" s="37" t="s">
        <v>199</v>
      </c>
    </row>
    <row r="308" spans="1:16" ht="19.5" customHeight="1" x14ac:dyDescent="0.25">
      <c r="A308" s="102">
        <v>300</v>
      </c>
      <c r="B308" s="2" t="s">
        <v>778</v>
      </c>
      <c r="C308" s="17" t="s">
        <v>1346</v>
      </c>
      <c r="D308" s="17" t="s">
        <v>428</v>
      </c>
      <c r="E308" s="13" t="s">
        <v>907</v>
      </c>
      <c r="F308" s="103">
        <v>45748</v>
      </c>
      <c r="G308" s="103">
        <v>46112</v>
      </c>
      <c r="H308" s="103">
        <v>46295</v>
      </c>
      <c r="I308" s="89">
        <v>85000</v>
      </c>
      <c r="J308" s="89">
        <v>2439.5</v>
      </c>
      <c r="K308" s="89">
        <v>2584</v>
      </c>
      <c r="L308" s="89">
        <v>8576.99</v>
      </c>
      <c r="M308" s="89">
        <v>25</v>
      </c>
      <c r="N308" s="89">
        <f t="shared" si="10"/>
        <v>13625.49</v>
      </c>
      <c r="O308" s="89">
        <f t="shared" si="11"/>
        <v>71374.509999999995</v>
      </c>
      <c r="P308" s="37" t="s">
        <v>199</v>
      </c>
    </row>
    <row r="309" spans="1:16" ht="19.5" customHeight="1" x14ac:dyDescent="0.25">
      <c r="A309" s="102">
        <v>301</v>
      </c>
      <c r="B309" s="2" t="s">
        <v>232</v>
      </c>
      <c r="C309" s="17" t="s">
        <v>1347</v>
      </c>
      <c r="D309" s="17" t="s">
        <v>758</v>
      </c>
      <c r="E309" s="13" t="s">
        <v>907</v>
      </c>
      <c r="F309" s="103">
        <v>45536</v>
      </c>
      <c r="G309" s="103">
        <v>46081</v>
      </c>
      <c r="H309" s="103">
        <v>46266</v>
      </c>
      <c r="I309" s="89">
        <v>60000</v>
      </c>
      <c r="J309" s="89">
        <v>1722</v>
      </c>
      <c r="K309" s="89">
        <v>1824</v>
      </c>
      <c r="L309" s="89">
        <v>3486.68</v>
      </c>
      <c r="M309" s="89">
        <v>1925</v>
      </c>
      <c r="N309" s="89">
        <f t="shared" si="10"/>
        <v>8957.68</v>
      </c>
      <c r="O309" s="89">
        <f t="shared" si="11"/>
        <v>51042.32</v>
      </c>
      <c r="P309" s="37" t="s">
        <v>199</v>
      </c>
    </row>
    <row r="310" spans="1:16" ht="19.5" customHeight="1" x14ac:dyDescent="0.25">
      <c r="A310" s="102">
        <v>302</v>
      </c>
      <c r="B310" s="2" t="s">
        <v>263</v>
      </c>
      <c r="C310" s="17" t="s">
        <v>1347</v>
      </c>
      <c r="D310" s="17" t="s">
        <v>758</v>
      </c>
      <c r="E310" s="13" t="s">
        <v>907</v>
      </c>
      <c r="F310" s="103">
        <v>44409</v>
      </c>
      <c r="G310" s="103">
        <v>46054</v>
      </c>
      <c r="H310" s="103">
        <v>46234</v>
      </c>
      <c r="I310" s="89">
        <v>50000</v>
      </c>
      <c r="J310" s="89">
        <v>1435</v>
      </c>
      <c r="K310" s="89">
        <v>1520</v>
      </c>
      <c r="L310" s="89">
        <v>1854</v>
      </c>
      <c r="M310" s="89">
        <v>1624.4</v>
      </c>
      <c r="N310" s="89">
        <f t="shared" si="10"/>
        <v>6433.4</v>
      </c>
      <c r="O310" s="89">
        <f t="shared" si="11"/>
        <v>43566.6</v>
      </c>
      <c r="P310" s="37" t="s">
        <v>198</v>
      </c>
    </row>
    <row r="311" spans="1:16" ht="19.5" customHeight="1" x14ac:dyDescent="0.25">
      <c r="A311" s="102">
        <v>303</v>
      </c>
      <c r="B311" s="2" t="s">
        <v>550</v>
      </c>
      <c r="C311" s="17" t="s">
        <v>1348</v>
      </c>
      <c r="D311" s="17" t="s">
        <v>428</v>
      </c>
      <c r="E311" s="13" t="s">
        <v>907</v>
      </c>
      <c r="F311" s="103">
        <v>44348</v>
      </c>
      <c r="G311" s="103">
        <v>46174</v>
      </c>
      <c r="H311" s="103">
        <v>46356</v>
      </c>
      <c r="I311" s="89">
        <v>70000</v>
      </c>
      <c r="J311" s="89">
        <v>2009</v>
      </c>
      <c r="K311" s="89">
        <v>2128</v>
      </c>
      <c r="L311" s="89">
        <v>5368.48</v>
      </c>
      <c r="M311" s="89">
        <v>6255.73</v>
      </c>
      <c r="N311" s="89">
        <f t="shared" si="10"/>
        <v>15761.21</v>
      </c>
      <c r="O311" s="89">
        <f t="shared" si="11"/>
        <v>54238.79</v>
      </c>
      <c r="P311" s="37" t="s">
        <v>199</v>
      </c>
    </row>
    <row r="312" spans="1:16" ht="19.5" customHeight="1" x14ac:dyDescent="0.25">
      <c r="A312" s="102">
        <v>304</v>
      </c>
      <c r="B312" s="2" t="s">
        <v>185</v>
      </c>
      <c r="C312" s="17" t="s">
        <v>1382</v>
      </c>
      <c r="D312" s="17" t="s">
        <v>110</v>
      </c>
      <c r="E312" s="13" t="s">
        <v>907</v>
      </c>
      <c r="F312" s="103">
        <v>44958</v>
      </c>
      <c r="G312" s="103">
        <v>46054</v>
      </c>
      <c r="H312" s="103">
        <v>46234</v>
      </c>
      <c r="I312" s="89">
        <v>50000</v>
      </c>
      <c r="J312" s="89">
        <v>1435</v>
      </c>
      <c r="K312" s="89">
        <v>1520</v>
      </c>
      <c r="L312" s="89">
        <v>1278.07</v>
      </c>
      <c r="M312" s="89">
        <v>3864.56</v>
      </c>
      <c r="N312" s="89">
        <f t="shared" si="10"/>
        <v>8097.6299999999992</v>
      </c>
      <c r="O312" s="89">
        <f t="shared" si="11"/>
        <v>41902.370000000003</v>
      </c>
      <c r="P312" s="37" t="s">
        <v>198</v>
      </c>
    </row>
    <row r="313" spans="1:16" ht="19.5" customHeight="1" x14ac:dyDescent="0.25">
      <c r="A313" s="102">
        <v>305</v>
      </c>
      <c r="B313" s="2" t="s">
        <v>525</v>
      </c>
      <c r="C313" s="17" t="s">
        <v>1382</v>
      </c>
      <c r="D313" s="17" t="s">
        <v>110</v>
      </c>
      <c r="E313" s="13" t="s">
        <v>907</v>
      </c>
      <c r="F313" s="103">
        <v>44287</v>
      </c>
      <c r="G313" s="103">
        <v>46112</v>
      </c>
      <c r="H313" s="103">
        <v>46295</v>
      </c>
      <c r="I313" s="89">
        <v>50000</v>
      </c>
      <c r="J313" s="89">
        <v>1435</v>
      </c>
      <c r="K313" s="89">
        <v>1520</v>
      </c>
      <c r="L313" s="89">
        <v>1854</v>
      </c>
      <c r="M313" s="89">
        <v>6580.98</v>
      </c>
      <c r="N313" s="89">
        <f t="shared" si="10"/>
        <v>11389.98</v>
      </c>
      <c r="O313" s="89">
        <f t="shared" si="11"/>
        <v>38610.020000000004</v>
      </c>
      <c r="P313" s="37" t="s">
        <v>198</v>
      </c>
    </row>
    <row r="314" spans="1:16" ht="19.5" customHeight="1" x14ac:dyDescent="0.25">
      <c r="A314" s="102">
        <v>306</v>
      </c>
      <c r="B314" s="2" t="s">
        <v>188</v>
      </c>
      <c r="C314" s="17" t="s">
        <v>1382</v>
      </c>
      <c r="D314" s="17" t="s">
        <v>110</v>
      </c>
      <c r="E314" s="13" t="s">
        <v>907</v>
      </c>
      <c r="F314" s="103">
        <v>44896</v>
      </c>
      <c r="G314" s="103">
        <v>46174</v>
      </c>
      <c r="H314" s="103">
        <v>46356</v>
      </c>
      <c r="I314" s="89">
        <v>55000</v>
      </c>
      <c r="J314" s="89">
        <v>1578.5</v>
      </c>
      <c r="K314" s="89">
        <v>1672</v>
      </c>
      <c r="L314" s="89">
        <v>2271.71</v>
      </c>
      <c r="M314" s="89">
        <v>1944.78</v>
      </c>
      <c r="N314" s="89">
        <f t="shared" si="10"/>
        <v>7466.99</v>
      </c>
      <c r="O314" s="89">
        <f t="shared" si="11"/>
        <v>47533.01</v>
      </c>
      <c r="P314" s="37" t="s">
        <v>198</v>
      </c>
    </row>
    <row r="315" spans="1:16" ht="19.5" customHeight="1" x14ac:dyDescent="0.25">
      <c r="A315" s="102">
        <v>307</v>
      </c>
      <c r="B315" s="2" t="s">
        <v>271</v>
      </c>
      <c r="C315" s="17" t="s">
        <v>1382</v>
      </c>
      <c r="D315" s="17" t="s">
        <v>110</v>
      </c>
      <c r="E315" s="13" t="s">
        <v>907</v>
      </c>
      <c r="F315" s="103">
        <v>44166</v>
      </c>
      <c r="G315" s="103">
        <v>46174</v>
      </c>
      <c r="H315" s="103">
        <v>46356</v>
      </c>
      <c r="I315" s="89">
        <v>50000</v>
      </c>
      <c r="J315" s="89">
        <v>1435</v>
      </c>
      <c r="K315" s="89">
        <v>1520</v>
      </c>
      <c r="L315" s="89">
        <v>1854</v>
      </c>
      <c r="M315" s="89">
        <v>125</v>
      </c>
      <c r="N315" s="89">
        <f t="shared" si="10"/>
        <v>4934</v>
      </c>
      <c r="O315" s="89">
        <f t="shared" si="11"/>
        <v>45066</v>
      </c>
      <c r="P315" s="37" t="s">
        <v>198</v>
      </c>
    </row>
    <row r="316" spans="1:16" ht="19.5" customHeight="1" x14ac:dyDescent="0.25">
      <c r="A316" s="102">
        <v>308</v>
      </c>
      <c r="B316" s="2" t="s">
        <v>665</v>
      </c>
      <c r="C316" s="17" t="s">
        <v>1382</v>
      </c>
      <c r="D316" s="17" t="s">
        <v>111</v>
      </c>
      <c r="E316" s="13" t="s">
        <v>907</v>
      </c>
      <c r="F316" s="103">
        <v>44348</v>
      </c>
      <c r="G316" s="103">
        <v>46174</v>
      </c>
      <c r="H316" s="103">
        <v>46356</v>
      </c>
      <c r="I316" s="89">
        <v>50000</v>
      </c>
      <c r="J316" s="89">
        <v>1435</v>
      </c>
      <c r="K316" s="89">
        <v>1520</v>
      </c>
      <c r="L316" s="89">
        <v>1854</v>
      </c>
      <c r="M316" s="89">
        <v>3625</v>
      </c>
      <c r="N316" s="89">
        <f t="shared" si="10"/>
        <v>8434</v>
      </c>
      <c r="O316" s="89">
        <f t="shared" si="11"/>
        <v>41566</v>
      </c>
      <c r="P316" s="37" t="s">
        <v>199</v>
      </c>
    </row>
    <row r="317" spans="1:16" ht="19.5" customHeight="1" x14ac:dyDescent="0.25">
      <c r="A317" s="102">
        <v>309</v>
      </c>
      <c r="B317" s="2" t="s">
        <v>287</v>
      </c>
      <c r="C317" s="17" t="s">
        <v>1382</v>
      </c>
      <c r="D317" s="17" t="s">
        <v>110</v>
      </c>
      <c r="E317" s="13" t="s">
        <v>907</v>
      </c>
      <c r="F317" s="103">
        <v>45215</v>
      </c>
      <c r="G317" s="103">
        <v>46129</v>
      </c>
      <c r="H317" s="103">
        <v>46312</v>
      </c>
      <c r="I317" s="89">
        <v>50000</v>
      </c>
      <c r="J317" s="89">
        <v>1435</v>
      </c>
      <c r="K317" s="89">
        <v>1520</v>
      </c>
      <c r="L317" s="89">
        <v>1854</v>
      </c>
      <c r="M317" s="89">
        <v>7221.99</v>
      </c>
      <c r="N317" s="89">
        <f t="shared" si="10"/>
        <v>12030.99</v>
      </c>
      <c r="O317" s="89">
        <f t="shared" si="11"/>
        <v>37969.01</v>
      </c>
      <c r="P317" s="37" t="s">
        <v>198</v>
      </c>
    </row>
    <row r="318" spans="1:16" ht="19.5" customHeight="1" x14ac:dyDescent="0.25">
      <c r="A318" s="102">
        <v>310</v>
      </c>
      <c r="B318" s="2" t="s">
        <v>235</v>
      </c>
      <c r="C318" s="17" t="s">
        <v>1382</v>
      </c>
      <c r="D318" s="17" t="s">
        <v>110</v>
      </c>
      <c r="E318" s="13" t="s">
        <v>907</v>
      </c>
      <c r="F318" s="103">
        <v>44348</v>
      </c>
      <c r="G318" s="103">
        <v>46174</v>
      </c>
      <c r="H318" s="103">
        <v>46356</v>
      </c>
      <c r="I318" s="89">
        <v>50000</v>
      </c>
      <c r="J318" s="89">
        <v>1435</v>
      </c>
      <c r="K318" s="89">
        <v>1520</v>
      </c>
      <c r="L318" s="89">
        <v>1278.07</v>
      </c>
      <c r="M318" s="89">
        <v>3864.56</v>
      </c>
      <c r="N318" s="89">
        <f t="shared" si="10"/>
        <v>8097.6299999999992</v>
      </c>
      <c r="O318" s="89">
        <f t="shared" si="11"/>
        <v>41902.370000000003</v>
      </c>
      <c r="P318" s="37" t="s">
        <v>198</v>
      </c>
    </row>
    <row r="319" spans="1:16" ht="19.5" customHeight="1" x14ac:dyDescent="0.25">
      <c r="A319" s="102">
        <v>311</v>
      </c>
      <c r="B319" s="2" t="s">
        <v>238</v>
      </c>
      <c r="C319" s="17" t="s">
        <v>1382</v>
      </c>
      <c r="D319" s="17" t="s">
        <v>110</v>
      </c>
      <c r="E319" s="13" t="s">
        <v>907</v>
      </c>
      <c r="F319" s="103">
        <v>44348</v>
      </c>
      <c r="G319" s="103">
        <v>46174</v>
      </c>
      <c r="H319" s="103">
        <v>46356</v>
      </c>
      <c r="I319" s="89">
        <v>50000</v>
      </c>
      <c r="J319" s="89">
        <v>1435</v>
      </c>
      <c r="K319" s="89">
        <v>1520</v>
      </c>
      <c r="L319" s="89">
        <v>1854</v>
      </c>
      <c r="M319" s="89">
        <v>25</v>
      </c>
      <c r="N319" s="89">
        <f t="shared" si="10"/>
        <v>4834</v>
      </c>
      <c r="O319" s="89">
        <f t="shared" si="11"/>
        <v>45166</v>
      </c>
      <c r="P319" s="37" t="s">
        <v>198</v>
      </c>
    </row>
    <row r="320" spans="1:16" ht="19.5" customHeight="1" x14ac:dyDescent="0.25">
      <c r="A320" s="102">
        <v>312</v>
      </c>
      <c r="B320" s="2" t="s">
        <v>256</v>
      </c>
      <c r="C320" s="17" t="s">
        <v>1382</v>
      </c>
      <c r="D320" s="17" t="s">
        <v>110</v>
      </c>
      <c r="E320" s="13" t="s">
        <v>907</v>
      </c>
      <c r="F320" s="103">
        <v>44348</v>
      </c>
      <c r="G320" s="103">
        <v>46174</v>
      </c>
      <c r="H320" s="103">
        <v>46356</v>
      </c>
      <c r="I320" s="89">
        <v>50000</v>
      </c>
      <c r="J320" s="89">
        <v>1435</v>
      </c>
      <c r="K320" s="89">
        <v>1520</v>
      </c>
      <c r="L320" s="89">
        <v>1854</v>
      </c>
      <c r="M320" s="89">
        <v>25</v>
      </c>
      <c r="N320" s="89">
        <f t="shared" si="10"/>
        <v>4834</v>
      </c>
      <c r="O320" s="89">
        <f t="shared" si="11"/>
        <v>45166</v>
      </c>
      <c r="P320" s="37" t="s">
        <v>198</v>
      </c>
    </row>
    <row r="321" spans="1:16" ht="19.5" customHeight="1" x14ac:dyDescent="0.25">
      <c r="A321" s="102">
        <v>313</v>
      </c>
      <c r="B321" s="2" t="s">
        <v>254</v>
      </c>
      <c r="C321" s="17" t="s">
        <v>1382</v>
      </c>
      <c r="D321" s="17" t="s">
        <v>765</v>
      </c>
      <c r="E321" s="13" t="s">
        <v>907</v>
      </c>
      <c r="F321" s="103">
        <v>44378</v>
      </c>
      <c r="G321" s="103">
        <v>46204</v>
      </c>
      <c r="H321" s="103">
        <v>46387</v>
      </c>
      <c r="I321" s="89">
        <v>60000</v>
      </c>
      <c r="J321" s="89">
        <v>1722</v>
      </c>
      <c r="K321" s="89">
        <v>1824</v>
      </c>
      <c r="L321" s="89">
        <v>3486.68</v>
      </c>
      <c r="M321" s="89">
        <v>25</v>
      </c>
      <c r="N321" s="89">
        <f t="shared" si="10"/>
        <v>7057.68</v>
      </c>
      <c r="O321" s="89">
        <f t="shared" si="11"/>
        <v>52942.32</v>
      </c>
      <c r="P321" s="37" t="s">
        <v>198</v>
      </c>
    </row>
    <row r="322" spans="1:16" ht="19.5" customHeight="1" x14ac:dyDescent="0.25">
      <c r="A322" s="102">
        <v>314</v>
      </c>
      <c r="B322" s="2" t="s">
        <v>259</v>
      </c>
      <c r="C322" s="17" t="s">
        <v>1382</v>
      </c>
      <c r="D322" s="17" t="s">
        <v>110</v>
      </c>
      <c r="E322" s="13" t="s">
        <v>907</v>
      </c>
      <c r="F322" s="103">
        <v>44348</v>
      </c>
      <c r="G322" s="103">
        <v>46174</v>
      </c>
      <c r="H322" s="103">
        <v>46356</v>
      </c>
      <c r="I322" s="89">
        <v>50000</v>
      </c>
      <c r="J322" s="89">
        <v>1435</v>
      </c>
      <c r="K322" s="89">
        <v>1520</v>
      </c>
      <c r="L322" s="89">
        <v>0</v>
      </c>
      <c r="M322" s="89">
        <v>25</v>
      </c>
      <c r="N322" s="89">
        <f t="shared" si="10"/>
        <v>2980</v>
      </c>
      <c r="O322" s="89">
        <f t="shared" si="11"/>
        <v>47020</v>
      </c>
      <c r="P322" s="37" t="s">
        <v>199</v>
      </c>
    </row>
    <row r="323" spans="1:16" ht="19.5" customHeight="1" x14ac:dyDescent="0.25">
      <c r="A323" s="102">
        <v>315</v>
      </c>
      <c r="B323" s="2" t="s">
        <v>770</v>
      </c>
      <c r="C323" s="17" t="s">
        <v>1382</v>
      </c>
      <c r="D323" s="17" t="s">
        <v>110</v>
      </c>
      <c r="E323" s="13" t="s">
        <v>907</v>
      </c>
      <c r="F323" s="103">
        <v>44378</v>
      </c>
      <c r="G323" s="103">
        <v>46204</v>
      </c>
      <c r="H323" s="103">
        <v>46387</v>
      </c>
      <c r="I323" s="89">
        <v>50000</v>
      </c>
      <c r="J323" s="89">
        <v>1435</v>
      </c>
      <c r="K323" s="89">
        <v>1520</v>
      </c>
      <c r="L323" s="89">
        <v>1854</v>
      </c>
      <c r="M323" s="89">
        <v>125</v>
      </c>
      <c r="N323" s="89">
        <f t="shared" si="10"/>
        <v>4934</v>
      </c>
      <c r="O323" s="89">
        <f t="shared" si="11"/>
        <v>45066</v>
      </c>
      <c r="P323" s="37" t="s">
        <v>198</v>
      </c>
    </row>
    <row r="324" spans="1:16" ht="19.5" customHeight="1" x14ac:dyDescent="0.25">
      <c r="A324" s="102">
        <v>316</v>
      </c>
      <c r="B324" s="2" t="s">
        <v>365</v>
      </c>
      <c r="C324" s="17" t="s">
        <v>1382</v>
      </c>
      <c r="D324" s="17" t="s">
        <v>110</v>
      </c>
      <c r="E324" s="13" t="s">
        <v>907</v>
      </c>
      <c r="F324" s="103">
        <v>45717</v>
      </c>
      <c r="G324" s="103">
        <v>46081</v>
      </c>
      <c r="H324" s="103">
        <v>46266</v>
      </c>
      <c r="I324" s="89">
        <v>50000</v>
      </c>
      <c r="J324" s="89">
        <v>1435</v>
      </c>
      <c r="K324" s="89">
        <v>1520</v>
      </c>
      <c r="L324" s="89">
        <v>1854</v>
      </c>
      <c r="M324" s="89">
        <v>125</v>
      </c>
      <c r="N324" s="89">
        <f t="shared" si="10"/>
        <v>4934</v>
      </c>
      <c r="O324" s="89">
        <f t="shared" si="11"/>
        <v>45066</v>
      </c>
      <c r="P324" s="37" t="s">
        <v>198</v>
      </c>
    </row>
    <row r="325" spans="1:16" ht="19.5" customHeight="1" x14ac:dyDescent="0.25">
      <c r="A325" s="102">
        <v>317</v>
      </c>
      <c r="B325" s="2" t="s">
        <v>272</v>
      </c>
      <c r="C325" s="17" t="s">
        <v>1382</v>
      </c>
      <c r="D325" s="17" t="s">
        <v>110</v>
      </c>
      <c r="E325" s="13" t="s">
        <v>907</v>
      </c>
      <c r="F325" s="103">
        <v>44562</v>
      </c>
      <c r="G325" s="103">
        <v>46204</v>
      </c>
      <c r="H325" s="103">
        <v>46387</v>
      </c>
      <c r="I325" s="89">
        <v>50000</v>
      </c>
      <c r="J325" s="89">
        <v>1435</v>
      </c>
      <c r="K325" s="89">
        <v>1520</v>
      </c>
      <c r="L325" s="89">
        <v>1854</v>
      </c>
      <c r="M325" s="89">
        <v>4045.98</v>
      </c>
      <c r="N325" s="89">
        <f t="shared" si="10"/>
        <v>8854.98</v>
      </c>
      <c r="O325" s="89">
        <f t="shared" si="11"/>
        <v>41145.020000000004</v>
      </c>
      <c r="P325" s="37" t="s">
        <v>198</v>
      </c>
    </row>
    <row r="326" spans="1:16" ht="19.5" customHeight="1" x14ac:dyDescent="0.25">
      <c r="A326" s="102">
        <v>318</v>
      </c>
      <c r="B326" s="2" t="s">
        <v>377</v>
      </c>
      <c r="C326" s="17" t="s">
        <v>1382</v>
      </c>
      <c r="D326" s="17" t="s">
        <v>111</v>
      </c>
      <c r="E326" s="13" t="s">
        <v>907</v>
      </c>
      <c r="F326" s="103">
        <v>44348</v>
      </c>
      <c r="G326" s="103">
        <v>46174</v>
      </c>
      <c r="H326" s="103">
        <v>46356</v>
      </c>
      <c r="I326" s="89">
        <v>50000</v>
      </c>
      <c r="J326" s="89">
        <v>1435</v>
      </c>
      <c r="K326" s="89">
        <v>1520</v>
      </c>
      <c r="L326" s="89">
        <v>1854</v>
      </c>
      <c r="M326" s="89">
        <v>16840.73</v>
      </c>
      <c r="N326" s="89">
        <f t="shared" ref="N326:N351" si="12">+J326+K326+L326+M326</f>
        <v>21649.73</v>
      </c>
      <c r="O326" s="89">
        <f t="shared" ref="O326:O351" si="13">+I326-N326</f>
        <v>28350.27</v>
      </c>
      <c r="P326" s="37" t="s">
        <v>198</v>
      </c>
    </row>
    <row r="327" spans="1:16" ht="19.5" customHeight="1" x14ac:dyDescent="0.25">
      <c r="A327" s="102">
        <v>319</v>
      </c>
      <c r="B327" s="2" t="s">
        <v>998</v>
      </c>
      <c r="C327" s="17" t="s">
        <v>1382</v>
      </c>
      <c r="D327" s="17" t="s">
        <v>110</v>
      </c>
      <c r="E327" s="13" t="s">
        <v>907</v>
      </c>
      <c r="F327" s="103">
        <v>44317</v>
      </c>
      <c r="G327" s="103">
        <v>46142</v>
      </c>
      <c r="H327" s="103">
        <v>46327</v>
      </c>
      <c r="I327" s="89">
        <v>55000</v>
      </c>
      <c r="J327" s="89">
        <v>1578.5</v>
      </c>
      <c r="K327" s="89">
        <v>1672</v>
      </c>
      <c r="L327" s="89">
        <v>0</v>
      </c>
      <c r="M327" s="89">
        <v>125</v>
      </c>
      <c r="N327" s="89">
        <f t="shared" si="12"/>
        <v>3375.5</v>
      </c>
      <c r="O327" s="89">
        <f t="shared" si="13"/>
        <v>51624.5</v>
      </c>
      <c r="P327" s="37" t="s">
        <v>198</v>
      </c>
    </row>
    <row r="328" spans="1:16" ht="19.5" customHeight="1" x14ac:dyDescent="0.25">
      <c r="A328" s="102">
        <v>320</v>
      </c>
      <c r="B328" s="2" t="s">
        <v>1001</v>
      </c>
      <c r="C328" s="17" t="s">
        <v>1382</v>
      </c>
      <c r="D328" s="17" t="s">
        <v>110</v>
      </c>
      <c r="E328" s="13" t="s">
        <v>907</v>
      </c>
      <c r="F328" s="103">
        <v>45809</v>
      </c>
      <c r="G328" s="103">
        <v>46174</v>
      </c>
      <c r="H328" s="103">
        <v>46356</v>
      </c>
      <c r="I328" s="89">
        <v>55000</v>
      </c>
      <c r="J328" s="89">
        <v>1578.5</v>
      </c>
      <c r="K328" s="89">
        <v>1672</v>
      </c>
      <c r="L328" s="89">
        <v>2559.6799999999998</v>
      </c>
      <c r="M328" s="89">
        <v>25</v>
      </c>
      <c r="N328" s="89">
        <f t="shared" si="12"/>
        <v>5835.18</v>
      </c>
      <c r="O328" s="89">
        <f t="shared" si="13"/>
        <v>49164.82</v>
      </c>
      <c r="P328" s="37" t="s">
        <v>198</v>
      </c>
    </row>
    <row r="329" spans="1:16" ht="19.5" customHeight="1" x14ac:dyDescent="0.25">
      <c r="A329" s="102">
        <v>321</v>
      </c>
      <c r="B329" s="2" t="s">
        <v>1176</v>
      </c>
      <c r="C329" s="17" t="s">
        <v>1382</v>
      </c>
      <c r="D329" s="17" t="s">
        <v>112</v>
      </c>
      <c r="E329" s="13" t="s">
        <v>907</v>
      </c>
      <c r="F329" s="103">
        <v>46127</v>
      </c>
      <c r="G329" s="103">
        <v>46127</v>
      </c>
      <c r="H329" s="103">
        <v>46310</v>
      </c>
      <c r="I329" s="89">
        <v>50000</v>
      </c>
      <c r="J329" s="89">
        <v>1435</v>
      </c>
      <c r="K329" s="89">
        <v>1520</v>
      </c>
      <c r="L329" s="89">
        <v>1854</v>
      </c>
      <c r="M329" s="89">
        <v>1525</v>
      </c>
      <c r="N329" s="89">
        <f t="shared" si="12"/>
        <v>6334</v>
      </c>
      <c r="O329" s="89">
        <f t="shared" si="13"/>
        <v>43666</v>
      </c>
      <c r="P329" s="37" t="s">
        <v>198</v>
      </c>
    </row>
    <row r="330" spans="1:16" ht="19.5" customHeight="1" x14ac:dyDescent="0.25">
      <c r="A330" s="102">
        <v>322</v>
      </c>
      <c r="B330" s="2" t="s">
        <v>1199</v>
      </c>
      <c r="C330" s="17" t="s">
        <v>1382</v>
      </c>
      <c r="D330" s="17" t="s">
        <v>110</v>
      </c>
      <c r="E330" s="13" t="s">
        <v>907</v>
      </c>
      <c r="F330" s="103">
        <v>46143</v>
      </c>
      <c r="G330" s="103">
        <v>46143</v>
      </c>
      <c r="H330" s="103">
        <v>46326</v>
      </c>
      <c r="I330" s="89">
        <v>50000</v>
      </c>
      <c r="J330" s="89">
        <v>1435</v>
      </c>
      <c r="K330" s="89">
        <v>1520</v>
      </c>
      <c r="L330" s="89">
        <v>1854</v>
      </c>
      <c r="M330" s="89">
        <v>125</v>
      </c>
      <c r="N330" s="89">
        <f t="shared" si="12"/>
        <v>4934</v>
      </c>
      <c r="O330" s="89">
        <f t="shared" si="13"/>
        <v>45066</v>
      </c>
      <c r="P330" s="37" t="s">
        <v>198</v>
      </c>
    </row>
    <row r="331" spans="1:16" ht="19.5" customHeight="1" x14ac:dyDescent="0.25">
      <c r="A331" s="102">
        <v>323</v>
      </c>
      <c r="B331" s="2" t="s">
        <v>1200</v>
      </c>
      <c r="C331" s="17" t="s">
        <v>1382</v>
      </c>
      <c r="D331" s="17" t="s">
        <v>110</v>
      </c>
      <c r="E331" s="13" t="s">
        <v>907</v>
      </c>
      <c r="F331" s="103">
        <v>46143</v>
      </c>
      <c r="G331" s="103">
        <v>46143</v>
      </c>
      <c r="H331" s="103">
        <v>46326</v>
      </c>
      <c r="I331" s="89">
        <v>50000</v>
      </c>
      <c r="J331" s="89">
        <v>1435</v>
      </c>
      <c r="K331" s="89">
        <v>1520</v>
      </c>
      <c r="L331" s="89">
        <v>1854</v>
      </c>
      <c r="M331" s="89">
        <v>524.79999999999995</v>
      </c>
      <c r="N331" s="89">
        <f t="shared" si="12"/>
        <v>5333.8</v>
      </c>
      <c r="O331" s="89">
        <f t="shared" si="13"/>
        <v>44666.2</v>
      </c>
      <c r="P331" s="37" t="s">
        <v>198</v>
      </c>
    </row>
    <row r="332" spans="1:16" ht="19.5" customHeight="1" x14ac:dyDescent="0.25">
      <c r="A332" s="102">
        <v>324</v>
      </c>
      <c r="B332" s="2" t="s">
        <v>1201</v>
      </c>
      <c r="C332" s="17" t="s">
        <v>1382</v>
      </c>
      <c r="D332" s="17" t="s">
        <v>110</v>
      </c>
      <c r="E332" s="13" t="s">
        <v>907</v>
      </c>
      <c r="F332" s="103">
        <v>46143</v>
      </c>
      <c r="G332" s="103">
        <v>46143</v>
      </c>
      <c r="H332" s="103">
        <v>46326</v>
      </c>
      <c r="I332" s="89">
        <v>50000</v>
      </c>
      <c r="J332" s="89">
        <v>1435</v>
      </c>
      <c r="K332" s="89">
        <v>1520</v>
      </c>
      <c r="L332" s="89">
        <v>1854</v>
      </c>
      <c r="M332" s="89">
        <v>25</v>
      </c>
      <c r="N332" s="89">
        <f t="shared" si="12"/>
        <v>4834</v>
      </c>
      <c r="O332" s="89">
        <f t="shared" si="13"/>
        <v>45166</v>
      </c>
      <c r="P332" s="37" t="s">
        <v>198</v>
      </c>
    </row>
    <row r="333" spans="1:16" ht="19.5" customHeight="1" x14ac:dyDescent="0.25">
      <c r="A333" s="102">
        <v>325</v>
      </c>
      <c r="B333" s="2" t="s">
        <v>260</v>
      </c>
      <c r="C333" s="17" t="s">
        <v>696</v>
      </c>
      <c r="D333" s="17" t="s">
        <v>112</v>
      </c>
      <c r="E333" s="13" t="s">
        <v>907</v>
      </c>
      <c r="F333" s="103">
        <v>44348</v>
      </c>
      <c r="G333" s="103">
        <v>46174</v>
      </c>
      <c r="H333" s="103">
        <v>46356</v>
      </c>
      <c r="I333" s="89">
        <v>70000</v>
      </c>
      <c r="J333" s="89">
        <v>2009</v>
      </c>
      <c r="K333" s="89">
        <v>2128</v>
      </c>
      <c r="L333" s="89">
        <v>5368.48</v>
      </c>
      <c r="M333" s="89">
        <v>4399</v>
      </c>
      <c r="N333" s="89">
        <f t="shared" si="12"/>
        <v>13904.48</v>
      </c>
      <c r="O333" s="89">
        <f t="shared" si="13"/>
        <v>56095.520000000004</v>
      </c>
      <c r="P333" s="37" t="s">
        <v>198</v>
      </c>
    </row>
    <row r="334" spans="1:16" ht="19.5" customHeight="1" x14ac:dyDescent="0.25">
      <c r="A334" s="102">
        <v>326</v>
      </c>
      <c r="B334" s="2" t="s">
        <v>1006</v>
      </c>
      <c r="C334" s="17" t="s">
        <v>696</v>
      </c>
      <c r="D334" s="17" t="s">
        <v>112</v>
      </c>
      <c r="E334" s="13" t="s">
        <v>907</v>
      </c>
      <c r="F334" s="103">
        <v>44348</v>
      </c>
      <c r="G334" s="103">
        <v>46174</v>
      </c>
      <c r="H334" s="103">
        <v>46356</v>
      </c>
      <c r="I334" s="89">
        <v>75000</v>
      </c>
      <c r="J334" s="89">
        <v>2152.5</v>
      </c>
      <c r="K334" s="89">
        <v>2280</v>
      </c>
      <c r="L334" s="89">
        <v>0</v>
      </c>
      <c r="M334" s="89">
        <v>5042.5</v>
      </c>
      <c r="N334" s="89">
        <f t="shared" si="12"/>
        <v>9475</v>
      </c>
      <c r="O334" s="89">
        <f t="shared" si="13"/>
        <v>65525</v>
      </c>
      <c r="P334" s="37" t="s">
        <v>199</v>
      </c>
    </row>
    <row r="335" spans="1:16" ht="19.5" customHeight="1" x14ac:dyDescent="0.25">
      <c r="A335" s="102">
        <v>327</v>
      </c>
      <c r="B335" s="2" t="s">
        <v>1198</v>
      </c>
      <c r="C335" s="17" t="s">
        <v>1349</v>
      </c>
      <c r="D335" s="17" t="s">
        <v>765</v>
      </c>
      <c r="E335" s="13" t="s">
        <v>907</v>
      </c>
      <c r="F335" s="103">
        <v>46143</v>
      </c>
      <c r="G335" s="103">
        <v>46143</v>
      </c>
      <c r="H335" s="103">
        <v>46326</v>
      </c>
      <c r="I335" s="89">
        <v>75000</v>
      </c>
      <c r="J335" s="89">
        <v>2152.5</v>
      </c>
      <c r="K335" s="89">
        <v>2280</v>
      </c>
      <c r="L335" s="89">
        <v>6309.38</v>
      </c>
      <c r="M335" s="89">
        <v>25</v>
      </c>
      <c r="N335" s="89">
        <f t="shared" si="12"/>
        <v>10766.880000000001</v>
      </c>
      <c r="O335" s="89">
        <f t="shared" si="13"/>
        <v>64233.119999999995</v>
      </c>
      <c r="P335" s="37" t="s">
        <v>198</v>
      </c>
    </row>
    <row r="336" spans="1:16" ht="19.5" customHeight="1" x14ac:dyDescent="0.25">
      <c r="A336" s="102">
        <v>328</v>
      </c>
      <c r="B336" s="2" t="s">
        <v>375</v>
      </c>
      <c r="C336" s="17" t="s">
        <v>1350</v>
      </c>
      <c r="D336" s="17" t="s">
        <v>733</v>
      </c>
      <c r="E336" s="13" t="s">
        <v>907</v>
      </c>
      <c r="F336" s="103">
        <v>45809</v>
      </c>
      <c r="G336" s="103">
        <v>46174</v>
      </c>
      <c r="H336" s="103">
        <v>46356</v>
      </c>
      <c r="I336" s="89">
        <v>60000</v>
      </c>
      <c r="J336" s="89">
        <v>1722</v>
      </c>
      <c r="K336" s="89">
        <v>1824</v>
      </c>
      <c r="L336" s="89">
        <v>3486.68</v>
      </c>
      <c r="M336" s="89">
        <v>20318.13</v>
      </c>
      <c r="N336" s="89">
        <f t="shared" si="12"/>
        <v>27350.81</v>
      </c>
      <c r="O336" s="89">
        <f t="shared" si="13"/>
        <v>32649.19</v>
      </c>
      <c r="P336" s="37" t="s">
        <v>199</v>
      </c>
    </row>
    <row r="337" spans="1:16" ht="19.5" customHeight="1" x14ac:dyDescent="0.25">
      <c r="A337" s="102">
        <v>329</v>
      </c>
      <c r="B337" s="2" t="s">
        <v>368</v>
      </c>
      <c r="C337" s="17" t="s">
        <v>1351</v>
      </c>
      <c r="D337" s="17" t="s">
        <v>107</v>
      </c>
      <c r="E337" s="13" t="s">
        <v>907</v>
      </c>
      <c r="F337" s="103">
        <v>44562</v>
      </c>
      <c r="G337" s="103">
        <v>46204</v>
      </c>
      <c r="H337" s="103">
        <v>46387</v>
      </c>
      <c r="I337" s="89">
        <v>60000</v>
      </c>
      <c r="J337" s="89">
        <v>1722</v>
      </c>
      <c r="K337" s="89">
        <v>1824</v>
      </c>
      <c r="L337" s="89">
        <v>3486.68</v>
      </c>
      <c r="M337" s="89">
        <v>4364.2800000000007</v>
      </c>
      <c r="N337" s="89">
        <f t="shared" si="12"/>
        <v>11396.960000000001</v>
      </c>
      <c r="O337" s="89">
        <f t="shared" si="13"/>
        <v>48603.040000000001</v>
      </c>
      <c r="P337" s="37" t="s">
        <v>199</v>
      </c>
    </row>
    <row r="338" spans="1:16" ht="19.5" customHeight="1" x14ac:dyDescent="0.25">
      <c r="A338" s="102">
        <v>330</v>
      </c>
      <c r="B338" s="2" t="s">
        <v>436</v>
      </c>
      <c r="C338" s="17" t="s">
        <v>706</v>
      </c>
      <c r="D338" s="17" t="s">
        <v>753</v>
      </c>
      <c r="E338" s="13" t="s">
        <v>907</v>
      </c>
      <c r="F338" s="103">
        <v>44531</v>
      </c>
      <c r="G338" s="103">
        <v>46174</v>
      </c>
      <c r="H338" s="103">
        <v>46356</v>
      </c>
      <c r="I338" s="89">
        <v>45000</v>
      </c>
      <c r="J338" s="89">
        <v>1291.5</v>
      </c>
      <c r="K338" s="89">
        <v>1368</v>
      </c>
      <c r="L338" s="89">
        <v>1148.33</v>
      </c>
      <c r="M338" s="89">
        <v>7745.81</v>
      </c>
      <c r="N338" s="89">
        <f t="shared" si="12"/>
        <v>11553.64</v>
      </c>
      <c r="O338" s="89">
        <f t="shared" si="13"/>
        <v>33446.36</v>
      </c>
      <c r="P338" s="37" t="s">
        <v>198</v>
      </c>
    </row>
    <row r="339" spans="1:16" ht="19.5" customHeight="1" x14ac:dyDescent="0.25">
      <c r="A339" s="102">
        <v>331</v>
      </c>
      <c r="B339" s="2" t="s">
        <v>437</v>
      </c>
      <c r="C339" s="17" t="s">
        <v>706</v>
      </c>
      <c r="D339" s="17" t="s">
        <v>753</v>
      </c>
      <c r="E339" s="13" t="s">
        <v>907</v>
      </c>
      <c r="F339" s="103">
        <v>44621</v>
      </c>
      <c r="G339" s="103">
        <v>46081</v>
      </c>
      <c r="H339" s="103">
        <v>46266</v>
      </c>
      <c r="I339" s="89">
        <v>40000</v>
      </c>
      <c r="J339" s="89">
        <v>1148</v>
      </c>
      <c r="K339" s="89">
        <v>1216</v>
      </c>
      <c r="L339" s="89">
        <v>442.65</v>
      </c>
      <c r="M339" s="89">
        <v>2125</v>
      </c>
      <c r="N339" s="89">
        <f t="shared" si="12"/>
        <v>4931.6499999999996</v>
      </c>
      <c r="O339" s="89">
        <f t="shared" si="13"/>
        <v>35068.35</v>
      </c>
      <c r="P339" s="37" t="s">
        <v>198</v>
      </c>
    </row>
    <row r="340" spans="1:16" ht="19.5" customHeight="1" x14ac:dyDescent="0.25">
      <c r="A340" s="102">
        <v>332</v>
      </c>
      <c r="B340" s="2" t="s">
        <v>189</v>
      </c>
      <c r="C340" s="17" t="s">
        <v>706</v>
      </c>
      <c r="D340" s="17" t="s">
        <v>730</v>
      </c>
      <c r="E340" s="13" t="s">
        <v>907</v>
      </c>
      <c r="F340" s="103">
        <v>44621</v>
      </c>
      <c r="G340" s="103">
        <v>46081</v>
      </c>
      <c r="H340" s="103">
        <v>46266</v>
      </c>
      <c r="I340" s="89">
        <v>35000</v>
      </c>
      <c r="J340" s="89">
        <v>1004.5</v>
      </c>
      <c r="K340" s="89">
        <v>1064</v>
      </c>
      <c r="L340" s="89">
        <v>0</v>
      </c>
      <c r="M340" s="89">
        <v>25</v>
      </c>
      <c r="N340" s="89">
        <f t="shared" si="12"/>
        <v>2093.5</v>
      </c>
      <c r="O340" s="89">
        <f t="shared" si="13"/>
        <v>32906.5</v>
      </c>
      <c r="P340" s="37" t="s">
        <v>199</v>
      </c>
    </row>
    <row r="341" spans="1:16" ht="19.5" customHeight="1" x14ac:dyDescent="0.25">
      <c r="A341" s="102">
        <v>333</v>
      </c>
      <c r="B341" s="2" t="s">
        <v>785</v>
      </c>
      <c r="C341" s="17" t="s">
        <v>706</v>
      </c>
      <c r="D341" s="17" t="s">
        <v>5</v>
      </c>
      <c r="E341" s="13" t="s">
        <v>907</v>
      </c>
      <c r="F341" s="103">
        <v>44166</v>
      </c>
      <c r="G341" s="103">
        <v>46174</v>
      </c>
      <c r="H341" s="103">
        <v>46356</v>
      </c>
      <c r="I341" s="89">
        <v>85000</v>
      </c>
      <c r="J341" s="89">
        <v>2439.5</v>
      </c>
      <c r="K341" s="89">
        <v>2584</v>
      </c>
      <c r="L341" s="89">
        <v>8576.99</v>
      </c>
      <c r="M341" s="89">
        <v>5125</v>
      </c>
      <c r="N341" s="89">
        <f t="shared" si="12"/>
        <v>18725.489999999998</v>
      </c>
      <c r="O341" s="89">
        <f t="shared" si="13"/>
        <v>66274.510000000009</v>
      </c>
      <c r="P341" s="37" t="s">
        <v>198</v>
      </c>
    </row>
    <row r="342" spans="1:16" ht="19.5" customHeight="1" x14ac:dyDescent="0.25">
      <c r="A342" s="102">
        <v>334</v>
      </c>
      <c r="B342" s="2" t="s">
        <v>999</v>
      </c>
      <c r="C342" s="17" t="s">
        <v>706</v>
      </c>
      <c r="D342" s="17" t="s">
        <v>730</v>
      </c>
      <c r="E342" s="13" t="s">
        <v>907</v>
      </c>
      <c r="F342" s="103">
        <v>44440</v>
      </c>
      <c r="G342" s="103">
        <v>46081</v>
      </c>
      <c r="H342" s="103">
        <v>46266</v>
      </c>
      <c r="I342" s="89">
        <v>90000</v>
      </c>
      <c r="J342" s="89">
        <v>2583</v>
      </c>
      <c r="K342" s="89">
        <v>2736</v>
      </c>
      <c r="L342" s="89">
        <v>2393.75</v>
      </c>
      <c r="M342" s="89">
        <v>25</v>
      </c>
      <c r="N342" s="89">
        <f t="shared" si="12"/>
        <v>7737.75</v>
      </c>
      <c r="O342" s="89">
        <f t="shared" si="13"/>
        <v>82262.25</v>
      </c>
      <c r="P342" s="37" t="s">
        <v>198</v>
      </c>
    </row>
    <row r="343" spans="1:16" ht="19.5" customHeight="1" x14ac:dyDescent="0.25">
      <c r="A343" s="102">
        <v>335</v>
      </c>
      <c r="B343" s="2" t="s">
        <v>1082</v>
      </c>
      <c r="C343" s="17" t="s">
        <v>706</v>
      </c>
      <c r="D343" s="17" t="s">
        <v>730</v>
      </c>
      <c r="E343" s="13" t="s">
        <v>907</v>
      </c>
      <c r="F343" s="103">
        <v>45809</v>
      </c>
      <c r="G343" s="103">
        <v>46174</v>
      </c>
      <c r="H343" s="103">
        <v>46356</v>
      </c>
      <c r="I343" s="89">
        <v>90000</v>
      </c>
      <c r="J343" s="89">
        <v>2583</v>
      </c>
      <c r="K343" s="89">
        <v>2736</v>
      </c>
      <c r="L343" s="89">
        <v>9753.1200000000008</v>
      </c>
      <c r="M343" s="89">
        <v>25</v>
      </c>
      <c r="N343" s="89">
        <f t="shared" si="12"/>
        <v>15097.12</v>
      </c>
      <c r="O343" s="89">
        <f t="shared" si="13"/>
        <v>74902.880000000005</v>
      </c>
      <c r="P343" s="37" t="s">
        <v>198</v>
      </c>
    </row>
    <row r="344" spans="1:16" ht="19.5" customHeight="1" x14ac:dyDescent="0.25">
      <c r="A344" s="102">
        <v>336</v>
      </c>
      <c r="B344" s="2" t="s">
        <v>498</v>
      </c>
      <c r="C344" s="17" t="s">
        <v>1352</v>
      </c>
      <c r="D344" s="17" t="s">
        <v>730</v>
      </c>
      <c r="E344" s="13" t="s">
        <v>907</v>
      </c>
      <c r="F344" s="103">
        <v>44136</v>
      </c>
      <c r="G344" s="103">
        <v>46142</v>
      </c>
      <c r="H344" s="103">
        <v>46327</v>
      </c>
      <c r="I344" s="89">
        <v>50000</v>
      </c>
      <c r="J344" s="89">
        <v>1435</v>
      </c>
      <c r="K344" s="89">
        <v>1520</v>
      </c>
      <c r="L344" s="89">
        <v>1854</v>
      </c>
      <c r="M344" s="89">
        <v>25</v>
      </c>
      <c r="N344" s="89">
        <f t="shared" si="12"/>
        <v>4834</v>
      </c>
      <c r="O344" s="89">
        <f t="shared" si="13"/>
        <v>45166</v>
      </c>
      <c r="P344" s="37" t="s">
        <v>199</v>
      </c>
    </row>
    <row r="345" spans="1:16" ht="19.5" customHeight="1" x14ac:dyDescent="0.25">
      <c r="A345" s="102">
        <v>337</v>
      </c>
      <c r="B345" s="2" t="s">
        <v>479</v>
      </c>
      <c r="C345" s="17" t="s">
        <v>1352</v>
      </c>
      <c r="D345" s="17" t="s">
        <v>730</v>
      </c>
      <c r="E345" s="13" t="s">
        <v>907</v>
      </c>
      <c r="F345" s="103">
        <v>44777</v>
      </c>
      <c r="G345" s="103">
        <v>46057</v>
      </c>
      <c r="H345" s="103">
        <v>46238</v>
      </c>
      <c r="I345" s="89">
        <v>35000</v>
      </c>
      <c r="J345" s="89">
        <v>1004.5</v>
      </c>
      <c r="K345" s="89">
        <v>1064</v>
      </c>
      <c r="L345" s="89">
        <v>0</v>
      </c>
      <c r="M345" s="89">
        <v>25</v>
      </c>
      <c r="N345" s="89">
        <f t="shared" si="12"/>
        <v>2093.5</v>
      </c>
      <c r="O345" s="89">
        <f t="shared" si="13"/>
        <v>32906.5</v>
      </c>
      <c r="P345" s="37" t="s">
        <v>198</v>
      </c>
    </row>
    <row r="346" spans="1:16" ht="19.5" customHeight="1" x14ac:dyDescent="0.25">
      <c r="A346" s="102">
        <v>338</v>
      </c>
      <c r="B346" s="2" t="s">
        <v>520</v>
      </c>
      <c r="C346" s="17" t="s">
        <v>1352</v>
      </c>
      <c r="D346" s="17" t="s">
        <v>730</v>
      </c>
      <c r="E346" s="13" t="s">
        <v>907</v>
      </c>
      <c r="F346" s="103">
        <v>44568</v>
      </c>
      <c r="G346" s="103">
        <v>46182</v>
      </c>
      <c r="H346" s="103">
        <v>46365</v>
      </c>
      <c r="I346" s="89">
        <v>40000</v>
      </c>
      <c r="J346" s="89">
        <v>1148</v>
      </c>
      <c r="K346" s="89">
        <v>1216</v>
      </c>
      <c r="L346" s="89">
        <v>442.65</v>
      </c>
      <c r="M346" s="89">
        <v>4219.1399999999994</v>
      </c>
      <c r="N346" s="89">
        <f t="shared" si="12"/>
        <v>7025.7899999999991</v>
      </c>
      <c r="O346" s="89">
        <f t="shared" si="13"/>
        <v>32974.21</v>
      </c>
      <c r="P346" s="37" t="s">
        <v>198</v>
      </c>
    </row>
    <row r="347" spans="1:16" ht="19.5" customHeight="1" x14ac:dyDescent="0.25">
      <c r="A347" s="102">
        <v>339</v>
      </c>
      <c r="B347" s="2" t="s">
        <v>521</v>
      </c>
      <c r="C347" s="17" t="s">
        <v>1352</v>
      </c>
      <c r="D347" s="17" t="s">
        <v>730</v>
      </c>
      <c r="E347" s="13" t="s">
        <v>907</v>
      </c>
      <c r="F347" s="103">
        <v>44896</v>
      </c>
      <c r="G347" s="103">
        <v>46174</v>
      </c>
      <c r="H347" s="103">
        <v>46356</v>
      </c>
      <c r="I347" s="89">
        <v>35000</v>
      </c>
      <c r="J347" s="89">
        <v>1004.5</v>
      </c>
      <c r="K347" s="89">
        <v>1064</v>
      </c>
      <c r="L347" s="89">
        <v>0</v>
      </c>
      <c r="M347" s="89">
        <v>25</v>
      </c>
      <c r="N347" s="89">
        <f t="shared" si="12"/>
        <v>2093.5</v>
      </c>
      <c r="O347" s="89">
        <f t="shared" si="13"/>
        <v>32906.5</v>
      </c>
      <c r="P347" s="37" t="s">
        <v>198</v>
      </c>
    </row>
    <row r="348" spans="1:16" ht="19.5" customHeight="1" x14ac:dyDescent="0.25">
      <c r="A348" s="102">
        <v>340</v>
      </c>
      <c r="B348" s="2" t="s">
        <v>522</v>
      </c>
      <c r="C348" s="17" t="s">
        <v>1352</v>
      </c>
      <c r="D348" s="17" t="s">
        <v>730</v>
      </c>
      <c r="E348" s="13" t="s">
        <v>907</v>
      </c>
      <c r="F348" s="103">
        <v>44896</v>
      </c>
      <c r="G348" s="103">
        <v>46174</v>
      </c>
      <c r="H348" s="103">
        <v>46356</v>
      </c>
      <c r="I348" s="89">
        <v>35000</v>
      </c>
      <c r="J348" s="89">
        <v>1004.5</v>
      </c>
      <c r="K348" s="89">
        <v>1064</v>
      </c>
      <c r="L348" s="89">
        <v>0</v>
      </c>
      <c r="M348" s="89">
        <v>25</v>
      </c>
      <c r="N348" s="89">
        <f t="shared" si="12"/>
        <v>2093.5</v>
      </c>
      <c r="O348" s="89">
        <f t="shared" si="13"/>
        <v>32906.5</v>
      </c>
      <c r="P348" s="37" t="s">
        <v>199</v>
      </c>
    </row>
    <row r="349" spans="1:16" ht="19.5" customHeight="1" x14ac:dyDescent="0.25">
      <c r="A349" s="102">
        <v>341</v>
      </c>
      <c r="B349" s="2" t="s">
        <v>523</v>
      </c>
      <c r="C349" s="17" t="s">
        <v>1352</v>
      </c>
      <c r="D349" s="17" t="s">
        <v>730</v>
      </c>
      <c r="E349" s="13" t="s">
        <v>907</v>
      </c>
      <c r="F349" s="103">
        <v>44896</v>
      </c>
      <c r="G349" s="103">
        <v>46174</v>
      </c>
      <c r="H349" s="103">
        <v>46356</v>
      </c>
      <c r="I349" s="89">
        <v>35000</v>
      </c>
      <c r="J349" s="89">
        <v>1004.5</v>
      </c>
      <c r="K349" s="89">
        <v>1064</v>
      </c>
      <c r="L349" s="89">
        <v>0</v>
      </c>
      <c r="M349" s="89">
        <v>3525</v>
      </c>
      <c r="N349" s="89">
        <f t="shared" si="12"/>
        <v>5593.5</v>
      </c>
      <c r="O349" s="89">
        <f t="shared" si="13"/>
        <v>29406.5</v>
      </c>
      <c r="P349" s="37" t="s">
        <v>198</v>
      </c>
    </row>
    <row r="350" spans="1:16" ht="19.5" customHeight="1" x14ac:dyDescent="0.25">
      <c r="A350" s="102">
        <v>342</v>
      </c>
      <c r="B350" s="2" t="s">
        <v>145</v>
      </c>
      <c r="C350" s="17" t="s">
        <v>1352</v>
      </c>
      <c r="D350" s="17" t="s">
        <v>730</v>
      </c>
      <c r="E350" s="13" t="s">
        <v>907</v>
      </c>
      <c r="F350" s="103">
        <v>44568</v>
      </c>
      <c r="G350" s="103">
        <v>46182</v>
      </c>
      <c r="H350" s="103">
        <v>46365</v>
      </c>
      <c r="I350" s="89">
        <v>35000</v>
      </c>
      <c r="J350" s="89">
        <v>1004.5</v>
      </c>
      <c r="K350" s="89">
        <v>1064</v>
      </c>
      <c r="L350" s="89">
        <v>0</v>
      </c>
      <c r="M350" s="89">
        <v>25</v>
      </c>
      <c r="N350" s="89">
        <f t="shared" si="12"/>
        <v>2093.5</v>
      </c>
      <c r="O350" s="89">
        <f t="shared" si="13"/>
        <v>32906.5</v>
      </c>
      <c r="P350" s="37" t="s">
        <v>199</v>
      </c>
    </row>
    <row r="351" spans="1:16" ht="19.5" customHeight="1" x14ac:dyDescent="0.25">
      <c r="A351" s="102">
        <v>343</v>
      </c>
      <c r="B351" s="2" t="s">
        <v>449</v>
      </c>
      <c r="C351" s="17" t="s">
        <v>1352</v>
      </c>
      <c r="D351" s="17" t="s">
        <v>730</v>
      </c>
      <c r="E351" s="13" t="s">
        <v>907</v>
      </c>
      <c r="F351" s="103">
        <v>44166</v>
      </c>
      <c r="G351" s="103">
        <v>46174</v>
      </c>
      <c r="H351" s="103">
        <v>46356</v>
      </c>
      <c r="I351" s="89">
        <v>35000</v>
      </c>
      <c r="J351" s="89">
        <v>1004.5</v>
      </c>
      <c r="K351" s="89">
        <v>1064</v>
      </c>
      <c r="L351" s="89">
        <v>0</v>
      </c>
      <c r="M351" s="89">
        <v>9106.49</v>
      </c>
      <c r="N351" s="89">
        <f t="shared" si="12"/>
        <v>11174.99</v>
      </c>
      <c r="O351" s="89">
        <f t="shared" si="13"/>
        <v>23825.010000000002</v>
      </c>
      <c r="P351" s="37" t="s">
        <v>198</v>
      </c>
    </row>
    <row r="352" spans="1:16" ht="19.5" customHeight="1" x14ac:dyDescent="0.25">
      <c r="H352" s="99" t="s">
        <v>444</v>
      </c>
      <c r="I352" s="30">
        <f t="shared" ref="I352:O352" si="14">SUM(I9:I351)</f>
        <v>30428000</v>
      </c>
      <c r="J352" s="30">
        <f t="shared" si="14"/>
        <v>873283.59999999986</v>
      </c>
      <c r="K352" s="30">
        <f t="shared" si="14"/>
        <v>925011.20000000007</v>
      </c>
      <c r="L352" s="30">
        <f t="shared" si="14"/>
        <v>3352379.2400000137</v>
      </c>
      <c r="M352" s="30">
        <f t="shared" si="14"/>
        <v>1779493.3500000013</v>
      </c>
      <c r="N352" s="30">
        <f t="shared" si="14"/>
        <v>6930167.3900000183</v>
      </c>
      <c r="O352" s="30">
        <f t="shared" si="14"/>
        <v>23497832.610000037</v>
      </c>
      <c r="P352" s="32"/>
    </row>
    <row r="354" spans="1:16" x14ac:dyDescent="0.25">
      <c r="B354" s="19" t="s">
        <v>653</v>
      </c>
      <c r="C354" s="19" t="s">
        <v>654</v>
      </c>
      <c r="I354" s="10"/>
      <c r="J354" s="10"/>
      <c r="K354" s="10"/>
      <c r="L354" s="10"/>
      <c r="M354" s="10"/>
      <c r="N354" s="10"/>
      <c r="O354" s="10"/>
    </row>
    <row r="355" spans="1:16" x14ac:dyDescent="0.25">
      <c r="A355" s="26"/>
      <c r="B355" s="20"/>
      <c r="C355" s="20"/>
      <c r="D355" s="7"/>
      <c r="F355" s="122"/>
      <c r="I355" s="62"/>
      <c r="J355" s="62"/>
      <c r="K355" s="62"/>
      <c r="L355" s="62"/>
      <c r="M355" s="62"/>
      <c r="N355" s="63"/>
      <c r="O355" s="10"/>
      <c r="P355"/>
    </row>
    <row r="356" spans="1:16" x14ac:dyDescent="0.25">
      <c r="A356" s="24"/>
      <c r="B356" s="20"/>
      <c r="C356" s="20"/>
      <c r="D356" s="7"/>
      <c r="F356" s="122"/>
      <c r="H356" s="1"/>
      <c r="I356" s="63"/>
      <c r="J356" s="10"/>
      <c r="K356" s="10"/>
      <c r="N356" s="62"/>
      <c r="O356" s="62"/>
      <c r="P356"/>
    </row>
    <row r="357" spans="1:16" x14ac:dyDescent="0.25">
      <c r="A357" s="27"/>
      <c r="B357" s="20"/>
      <c r="C357" s="20"/>
      <c r="F357" s="122"/>
      <c r="H357" s="119"/>
      <c r="I357" s="62"/>
      <c r="J357" s="62"/>
      <c r="K357" s="62"/>
      <c r="L357" s="62"/>
    </row>
    <row r="358" spans="1:16" ht="15.75" thickBot="1" x14ac:dyDescent="0.3">
      <c r="A358" s="26"/>
      <c r="B358" s="34"/>
      <c r="C358" s="34"/>
      <c r="D358" s="19"/>
      <c r="H358" s="10"/>
      <c r="I358" s="10"/>
      <c r="J358" s="10"/>
      <c r="K358" s="10"/>
      <c r="L358" s="10"/>
      <c r="M358" s="10"/>
    </row>
    <row r="359" spans="1:16" x14ac:dyDescent="0.25">
      <c r="B359" s="19" t="s">
        <v>655</v>
      </c>
      <c r="C359" s="19" t="s">
        <v>878</v>
      </c>
      <c r="D359" s="20"/>
      <c r="H359" s="110"/>
      <c r="I359" s="110"/>
      <c r="J359" s="110"/>
      <c r="K359" s="110"/>
      <c r="L359" s="110"/>
      <c r="M359" s="110"/>
    </row>
    <row r="360" spans="1:16" x14ac:dyDescent="0.25">
      <c r="B360" s="35" t="s">
        <v>658</v>
      </c>
      <c r="C360" s="35" t="s">
        <v>656</v>
      </c>
      <c r="D360" s="20"/>
    </row>
    <row r="361" spans="1:16" x14ac:dyDescent="0.25">
      <c r="B361" s="20"/>
      <c r="C361" s="35"/>
      <c r="D361" s="20"/>
      <c r="P361" s="1"/>
    </row>
    <row r="362" spans="1:16" x14ac:dyDescent="0.25">
      <c r="B362" s="21"/>
      <c r="C362" s="20"/>
      <c r="D362" s="20"/>
    </row>
    <row r="363" spans="1:16" x14ac:dyDescent="0.25">
      <c r="C363" s="35"/>
      <c r="D363" s="21" t="s">
        <v>885</v>
      </c>
    </row>
  </sheetData>
  <mergeCells count="13">
    <mergeCell ref="A2:O2"/>
    <mergeCell ref="A3:O3"/>
    <mergeCell ref="A4:O4"/>
    <mergeCell ref="A5:O5"/>
    <mergeCell ref="B7:B8"/>
    <mergeCell ref="C7:C8"/>
    <mergeCell ref="D7:D8"/>
    <mergeCell ref="E7:E8"/>
    <mergeCell ref="I7:P7"/>
    <mergeCell ref="G7:G8"/>
    <mergeCell ref="H7:H8"/>
    <mergeCell ref="A7:A8"/>
    <mergeCell ref="F7:F8"/>
  </mergeCells>
  <conditionalFormatting sqref="B354:B360">
    <cfRule type="duplicateValues" dxfId="8" priority="27"/>
  </conditionalFormatting>
  <conditionalFormatting sqref="B361:B362">
    <cfRule type="duplicateValues" dxfId="7" priority="2"/>
  </conditionalFormatting>
  <conditionalFormatting sqref="C355 B354:C354">
    <cfRule type="duplicateValues" dxfId="6" priority="3"/>
  </conditionalFormatting>
  <pageMargins left="0.33" right="0.24" top="0.35" bottom="0.43" header="0.3" footer="0.42"/>
  <pageSetup scale="44" fitToHeight="0" orientation="landscape" r:id="rId1"/>
  <rowBreaks count="5" manualBreakCount="5">
    <brk id="63" max="15" man="1"/>
    <brk id="123" max="15" man="1"/>
    <brk id="183" max="15" man="1"/>
    <brk id="243" max="15" man="1"/>
    <brk id="303" max="1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6FC8E-B0D6-4DD8-AE28-3135D9AEC1E8}">
  <sheetPr>
    <tabColor rgb="FFFFC000"/>
    <pageSetUpPr fitToPage="1"/>
  </sheetPr>
  <dimension ref="A2:O29"/>
  <sheetViews>
    <sheetView showGridLines="0" zoomScaleNormal="100" zoomScaleSheetLayoutView="30" workbookViewId="0">
      <selection activeCell="F24" sqref="F24"/>
    </sheetView>
  </sheetViews>
  <sheetFormatPr baseColWidth="10" defaultColWidth="11.42578125" defaultRowHeight="15" x14ac:dyDescent="0.25"/>
  <cols>
    <col min="1" max="1" width="4.42578125" style="3" bestFit="1" customWidth="1"/>
    <col min="2" max="2" width="41.5703125" style="7" bestFit="1" customWidth="1"/>
    <col min="3" max="3" width="25.85546875" bestFit="1" customWidth="1"/>
    <col min="4" max="4" width="42.85546875" bestFit="1" customWidth="1"/>
    <col min="5" max="5" width="19.85546875" style="3" bestFit="1" customWidth="1"/>
    <col min="6" max="7" width="10.7109375" style="68" bestFit="1" customWidth="1"/>
    <col min="8" max="8" width="16.85546875" style="38" bestFit="1" customWidth="1"/>
    <col min="9" max="10" width="10.5703125" style="6" bestFit="1" customWidth="1"/>
    <col min="11" max="11" width="11.5703125" style="6" bestFit="1" customWidth="1"/>
    <col min="12" max="12" width="13.7109375" style="6" bestFit="1" customWidth="1"/>
    <col min="13" max="13" width="13.85546875" style="6" customWidth="1"/>
    <col min="14" max="14" width="11.5703125" style="6" bestFit="1" customWidth="1"/>
    <col min="15" max="15" width="6.140625" style="28" bestFit="1" customWidth="1"/>
  </cols>
  <sheetData>
    <row r="2" spans="1:15" x14ac:dyDescent="0.25">
      <c r="B2" s="16"/>
      <c r="C2" s="14"/>
      <c r="D2" s="14"/>
      <c r="E2" s="8"/>
      <c r="F2" s="67"/>
      <c r="G2" s="67"/>
      <c r="H2" s="51"/>
      <c r="I2" s="51"/>
      <c r="J2" s="51"/>
      <c r="K2" s="51"/>
      <c r="L2" s="51"/>
      <c r="M2" s="51"/>
      <c r="N2" s="51"/>
      <c r="O2" s="8"/>
    </row>
    <row r="3" spans="1:15" ht="18.75" x14ac:dyDescent="0.3">
      <c r="A3" s="154" t="s">
        <v>931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</row>
    <row r="4" spans="1:15" ht="18.75" x14ac:dyDescent="0.3">
      <c r="A4" s="154" t="s">
        <v>932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</row>
    <row r="5" spans="1:15" ht="18.75" x14ac:dyDescent="0.3">
      <c r="A5" s="155" t="s">
        <v>1367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</row>
    <row r="6" spans="1:15" ht="18.75" x14ac:dyDescent="0.3">
      <c r="A6" s="154" t="s">
        <v>14</v>
      </c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</row>
    <row r="7" spans="1:15" ht="16.5" thickBot="1" x14ac:dyDescent="0.3">
      <c r="A7" s="41"/>
      <c r="B7" s="45"/>
      <c r="C7" s="40"/>
      <c r="D7" s="40"/>
      <c r="E7" s="41"/>
      <c r="F7" s="69"/>
      <c r="G7" s="69"/>
      <c r="H7" s="52"/>
      <c r="I7" s="52"/>
      <c r="J7" s="52"/>
      <c r="K7" s="52"/>
      <c r="L7" s="52"/>
      <c r="M7" s="52"/>
      <c r="N7" s="52"/>
      <c r="O7" s="41"/>
    </row>
    <row r="8" spans="1:15" ht="15" customHeight="1" thickBot="1" x14ac:dyDescent="0.3">
      <c r="A8" s="158" t="s">
        <v>369</v>
      </c>
      <c r="B8" s="158" t="s">
        <v>12</v>
      </c>
      <c r="C8" s="158" t="s">
        <v>11</v>
      </c>
      <c r="D8" s="158" t="s">
        <v>370</v>
      </c>
      <c r="E8" s="156" t="s">
        <v>349</v>
      </c>
      <c r="F8" s="181" t="s">
        <v>937</v>
      </c>
      <c r="G8" s="176" t="s">
        <v>939</v>
      </c>
      <c r="H8" s="178" t="s">
        <v>9</v>
      </c>
      <c r="I8" s="179"/>
      <c r="J8" s="179"/>
      <c r="K8" s="179"/>
      <c r="L8" s="179"/>
      <c r="M8" s="179"/>
      <c r="N8" s="179"/>
      <c r="O8" s="180"/>
    </row>
    <row r="9" spans="1:15" ht="32.25" thickBot="1" x14ac:dyDescent="0.3">
      <c r="A9" s="159"/>
      <c r="B9" s="159"/>
      <c r="C9" s="159"/>
      <c r="D9" s="159"/>
      <c r="E9" s="157"/>
      <c r="F9" s="182"/>
      <c r="G9" s="177"/>
      <c r="H9" s="72" t="s">
        <v>940</v>
      </c>
      <c r="I9" s="75" t="s">
        <v>1</v>
      </c>
      <c r="J9" s="75" t="s">
        <v>194</v>
      </c>
      <c r="K9" s="75" t="s">
        <v>195</v>
      </c>
      <c r="L9" s="75" t="s">
        <v>197</v>
      </c>
      <c r="M9" s="78" t="s">
        <v>709</v>
      </c>
      <c r="N9" s="76" t="s">
        <v>10</v>
      </c>
      <c r="O9" s="77" t="s">
        <v>206</v>
      </c>
    </row>
    <row r="10" spans="1:15" x14ac:dyDescent="0.25">
      <c r="A10" s="11">
        <v>1</v>
      </c>
      <c r="B10" s="44" t="s">
        <v>1131</v>
      </c>
      <c r="C10" s="44" t="s">
        <v>1048</v>
      </c>
      <c r="D10" s="2" t="s">
        <v>5</v>
      </c>
      <c r="E10" s="11" t="s">
        <v>667</v>
      </c>
      <c r="F10" s="90">
        <v>46174</v>
      </c>
      <c r="G10" s="90">
        <v>46387</v>
      </c>
      <c r="H10" s="60">
        <v>30000</v>
      </c>
      <c r="I10" s="60">
        <v>861</v>
      </c>
      <c r="J10" s="60">
        <v>912</v>
      </c>
      <c r="K10" s="60">
        <v>0</v>
      </c>
      <c r="L10" s="61">
        <v>25</v>
      </c>
      <c r="M10" s="61">
        <f t="shared" ref="M10:M16" si="0">+I10+J10+K10+L10</f>
        <v>1798</v>
      </c>
      <c r="N10" s="61">
        <f t="shared" ref="N10:N16" si="1">+H10-M10</f>
        <v>28202</v>
      </c>
      <c r="O10" s="32" t="s">
        <v>198</v>
      </c>
    </row>
    <row r="11" spans="1:15" x14ac:dyDescent="0.25">
      <c r="A11" s="11">
        <v>2</v>
      </c>
      <c r="B11" s="44" t="s">
        <v>1191</v>
      </c>
      <c r="C11" s="44" t="s">
        <v>130</v>
      </c>
      <c r="D11" s="2" t="s">
        <v>128</v>
      </c>
      <c r="E11" s="11" t="s">
        <v>667</v>
      </c>
      <c r="F11" s="90">
        <v>46143</v>
      </c>
      <c r="G11" s="90">
        <v>46326</v>
      </c>
      <c r="H11" s="60">
        <v>75000</v>
      </c>
      <c r="I11" s="60">
        <v>2152.5</v>
      </c>
      <c r="J11" s="60">
        <v>2280</v>
      </c>
      <c r="K11" s="60">
        <v>6309.38</v>
      </c>
      <c r="L11" s="61">
        <v>25</v>
      </c>
      <c r="M11" s="61">
        <f t="shared" si="0"/>
        <v>10766.880000000001</v>
      </c>
      <c r="N11" s="61">
        <f t="shared" si="1"/>
        <v>64233.119999999995</v>
      </c>
      <c r="O11" s="32" t="s">
        <v>198</v>
      </c>
    </row>
    <row r="12" spans="1:15" x14ac:dyDescent="0.25">
      <c r="A12" s="11">
        <v>3</v>
      </c>
      <c r="B12" s="44" t="s">
        <v>835</v>
      </c>
      <c r="C12" s="44" t="s">
        <v>1192</v>
      </c>
      <c r="D12" s="2" t="s">
        <v>729</v>
      </c>
      <c r="E12" s="11" t="s">
        <v>667</v>
      </c>
      <c r="F12" s="90">
        <v>46143</v>
      </c>
      <c r="G12" s="90">
        <v>46327</v>
      </c>
      <c r="H12" s="60">
        <v>150000</v>
      </c>
      <c r="I12" s="60">
        <v>4305</v>
      </c>
      <c r="J12" s="60">
        <v>4560</v>
      </c>
      <c r="K12" s="60">
        <v>23866.62</v>
      </c>
      <c r="L12" s="61">
        <v>21025</v>
      </c>
      <c r="M12" s="61">
        <f t="shared" si="0"/>
        <v>53756.619999999995</v>
      </c>
      <c r="N12" s="61">
        <f t="shared" si="1"/>
        <v>96243.38</v>
      </c>
      <c r="O12" s="32" t="s">
        <v>199</v>
      </c>
    </row>
    <row r="13" spans="1:15" x14ac:dyDescent="0.25">
      <c r="A13" s="11">
        <v>4</v>
      </c>
      <c r="B13" s="44" t="s">
        <v>963</v>
      </c>
      <c r="C13" s="44" t="s">
        <v>26</v>
      </c>
      <c r="D13" s="2" t="s">
        <v>4</v>
      </c>
      <c r="E13" s="11" t="s">
        <v>667</v>
      </c>
      <c r="F13" s="90">
        <v>46174</v>
      </c>
      <c r="G13" s="90">
        <v>46356</v>
      </c>
      <c r="H13" s="60">
        <v>145000</v>
      </c>
      <c r="I13" s="60">
        <v>4161.5</v>
      </c>
      <c r="J13" s="60">
        <v>4408</v>
      </c>
      <c r="K13" s="60">
        <v>22690.49</v>
      </c>
      <c r="L13" s="61">
        <v>25</v>
      </c>
      <c r="M13" s="61">
        <f t="shared" si="0"/>
        <v>31284.99</v>
      </c>
      <c r="N13" s="61">
        <f t="shared" si="1"/>
        <v>113715.01</v>
      </c>
      <c r="O13" s="32" t="s">
        <v>198</v>
      </c>
    </row>
    <row r="14" spans="1:15" x14ac:dyDescent="0.25">
      <c r="A14" s="11">
        <v>5</v>
      </c>
      <c r="B14" s="44" t="s">
        <v>1105</v>
      </c>
      <c r="C14" s="44" t="s">
        <v>1368</v>
      </c>
      <c r="D14" s="2" t="s">
        <v>105</v>
      </c>
      <c r="E14" s="11" t="s">
        <v>667</v>
      </c>
      <c r="F14" s="90">
        <v>46204</v>
      </c>
      <c r="G14" s="90">
        <v>46387</v>
      </c>
      <c r="H14" s="60">
        <v>150000</v>
      </c>
      <c r="I14" s="60">
        <v>4305</v>
      </c>
      <c r="J14" s="60">
        <v>4560</v>
      </c>
      <c r="K14" s="60">
        <v>23866.62</v>
      </c>
      <c r="L14" s="61">
        <v>25</v>
      </c>
      <c r="M14" s="61">
        <v>32756.62</v>
      </c>
      <c r="N14" s="61">
        <v>117243.38</v>
      </c>
      <c r="O14" s="32" t="s">
        <v>198</v>
      </c>
    </row>
    <row r="15" spans="1:15" x14ac:dyDescent="0.25">
      <c r="A15" s="11">
        <v>6</v>
      </c>
      <c r="B15" s="44" t="s">
        <v>1220</v>
      </c>
      <c r="C15" s="44" t="s">
        <v>1221</v>
      </c>
      <c r="D15" s="2" t="s">
        <v>5</v>
      </c>
      <c r="E15" s="11" t="s">
        <v>667</v>
      </c>
      <c r="F15" s="90">
        <v>46174</v>
      </c>
      <c r="G15" s="90">
        <v>46356</v>
      </c>
      <c r="H15" s="60">
        <v>55000</v>
      </c>
      <c r="I15" s="60">
        <v>1578.5</v>
      </c>
      <c r="J15" s="60">
        <v>1672</v>
      </c>
      <c r="K15" s="60">
        <v>2559.6799999999998</v>
      </c>
      <c r="L15" s="61">
        <v>25</v>
      </c>
      <c r="M15" s="61">
        <f t="shared" si="0"/>
        <v>5835.18</v>
      </c>
      <c r="N15" s="61">
        <f t="shared" si="1"/>
        <v>49164.82</v>
      </c>
      <c r="O15" s="32" t="s">
        <v>198</v>
      </c>
    </row>
    <row r="16" spans="1:15" x14ac:dyDescent="0.25">
      <c r="A16" s="11">
        <v>7</v>
      </c>
      <c r="B16" s="44" t="s">
        <v>1222</v>
      </c>
      <c r="C16" s="44" t="s">
        <v>130</v>
      </c>
      <c r="D16" s="2" t="s">
        <v>128</v>
      </c>
      <c r="E16" s="11" t="s">
        <v>667</v>
      </c>
      <c r="F16" s="90">
        <v>46174</v>
      </c>
      <c r="G16" s="90">
        <v>46356</v>
      </c>
      <c r="H16" s="60">
        <v>75000</v>
      </c>
      <c r="I16" s="60">
        <v>2152.5</v>
      </c>
      <c r="J16" s="60">
        <v>2280</v>
      </c>
      <c r="K16" s="60">
        <v>6309.38</v>
      </c>
      <c r="L16" s="61">
        <v>25</v>
      </c>
      <c r="M16" s="61">
        <f t="shared" si="0"/>
        <v>10766.880000000001</v>
      </c>
      <c r="N16" s="61">
        <f t="shared" si="1"/>
        <v>64233.119999999995</v>
      </c>
      <c r="O16" s="32" t="s">
        <v>198</v>
      </c>
    </row>
    <row r="17" spans="1:15" x14ac:dyDescent="0.25">
      <c r="A17" s="11">
        <v>8</v>
      </c>
      <c r="B17" s="44" t="s">
        <v>1369</v>
      </c>
      <c r="C17" s="44" t="s">
        <v>1370</v>
      </c>
      <c r="D17" s="2" t="s">
        <v>734</v>
      </c>
      <c r="E17" s="11" t="s">
        <v>667</v>
      </c>
      <c r="F17" s="90">
        <v>46204</v>
      </c>
      <c r="G17" s="90">
        <v>46387</v>
      </c>
      <c r="H17" s="60">
        <v>110000</v>
      </c>
      <c r="I17" s="60">
        <v>3157</v>
      </c>
      <c r="J17" s="60">
        <v>3344</v>
      </c>
      <c r="K17" s="60">
        <v>14457.62</v>
      </c>
      <c r="L17" s="61">
        <v>25</v>
      </c>
      <c r="M17" s="61">
        <v>20983.620000000003</v>
      </c>
      <c r="N17" s="61">
        <v>89016.38</v>
      </c>
      <c r="O17" s="32" t="s">
        <v>198</v>
      </c>
    </row>
    <row r="18" spans="1:15" x14ac:dyDescent="0.25">
      <c r="C18" s="7"/>
      <c r="G18" s="15" t="s">
        <v>444</v>
      </c>
      <c r="H18" s="129">
        <f>SUM(H10:H17)</f>
        <v>790000</v>
      </c>
      <c r="I18" s="129">
        <f t="shared" ref="I18:N18" si="2">SUM(I10:I17)</f>
        <v>22673</v>
      </c>
      <c r="J18" s="129">
        <f t="shared" si="2"/>
        <v>24016</v>
      </c>
      <c r="K18" s="129">
        <f t="shared" si="2"/>
        <v>100059.79</v>
      </c>
      <c r="L18" s="129">
        <f t="shared" si="2"/>
        <v>21200</v>
      </c>
      <c r="M18" s="129">
        <f t="shared" si="2"/>
        <v>167948.79</v>
      </c>
      <c r="N18" s="129">
        <f t="shared" si="2"/>
        <v>622051.21000000008</v>
      </c>
      <c r="O18" s="127"/>
    </row>
    <row r="19" spans="1:15" ht="22.5" customHeight="1" x14ac:dyDescent="0.25">
      <c r="E19" s="8"/>
      <c r="F19" s="67"/>
      <c r="G19" s="67"/>
      <c r="H19" s="8"/>
      <c r="I19" s="53"/>
      <c r="J19" s="53"/>
      <c r="K19" s="53"/>
      <c r="L19" s="53"/>
      <c r="M19" s="53"/>
      <c r="N19" s="53"/>
      <c r="O19" s="36"/>
    </row>
    <row r="20" spans="1:15" ht="22.5" customHeight="1" x14ac:dyDescent="0.25">
      <c r="E20" s="8"/>
      <c r="F20" s="67"/>
      <c r="G20" s="67"/>
      <c r="H20" s="132"/>
      <c r="I20" s="132"/>
      <c r="J20" s="132"/>
      <c r="K20" s="132"/>
      <c r="L20" s="132"/>
      <c r="M20" s="132"/>
      <c r="N20" s="53"/>
      <c r="O20" s="36"/>
    </row>
    <row r="21" spans="1:15" x14ac:dyDescent="0.25">
      <c r="B21" s="19" t="s">
        <v>653</v>
      </c>
      <c r="C21" s="19" t="s">
        <v>654</v>
      </c>
      <c r="D21" s="20"/>
      <c r="H21" s="133"/>
      <c r="I21" s="133"/>
      <c r="J21" s="133"/>
      <c r="K21" s="133"/>
      <c r="L21" s="133"/>
      <c r="M21" s="133"/>
      <c r="O21" s="38"/>
    </row>
    <row r="22" spans="1:15" x14ac:dyDescent="0.25">
      <c r="B22" s="46"/>
      <c r="C22" s="20"/>
      <c r="D22" s="39"/>
      <c r="H22" s="133"/>
      <c r="I22" s="133"/>
      <c r="J22" s="133"/>
      <c r="K22" s="133"/>
      <c r="L22" s="133"/>
      <c r="M22" s="133"/>
    </row>
    <row r="23" spans="1:15" x14ac:dyDescent="0.25">
      <c r="B23" s="46"/>
      <c r="C23" s="20"/>
      <c r="D23" s="49"/>
      <c r="H23" s="136"/>
      <c r="I23" s="136"/>
      <c r="J23" s="136"/>
      <c r="K23" s="136"/>
      <c r="L23" s="136"/>
      <c r="M23" s="136"/>
    </row>
    <row r="24" spans="1:15" s="6" customFormat="1" ht="24.75" customHeight="1" x14ac:dyDescent="0.25">
      <c r="A24" s="3"/>
      <c r="B24" s="46"/>
      <c r="C24" s="20"/>
      <c r="D24" s="50"/>
      <c r="E24" s="3"/>
      <c r="F24" s="68"/>
      <c r="G24" s="137"/>
      <c r="H24" s="138"/>
      <c r="I24" s="138"/>
      <c r="J24" s="138"/>
      <c r="K24" s="138"/>
      <c r="L24" s="136"/>
      <c r="M24" s="136"/>
      <c r="O24" s="28"/>
    </row>
    <row r="25" spans="1:15" s="6" customFormat="1" ht="15" hidden="1" customHeight="1" x14ac:dyDescent="0.25">
      <c r="A25" s="3"/>
      <c r="B25" s="46"/>
      <c r="C25" s="20"/>
      <c r="D25"/>
      <c r="E25" s="3"/>
      <c r="F25" s="68"/>
      <c r="G25" s="139"/>
      <c r="H25" s="140"/>
      <c r="I25" s="140"/>
      <c r="J25" s="140"/>
      <c r="K25" s="140"/>
      <c r="L25" s="140"/>
      <c r="M25" s="140"/>
      <c r="O25" s="28"/>
    </row>
    <row r="26" spans="1:15" s="6" customFormat="1" ht="15.75" thickBot="1" x14ac:dyDescent="0.3">
      <c r="A26" s="3"/>
      <c r="B26" s="47"/>
      <c r="C26" s="34"/>
      <c r="D26"/>
      <c r="E26" s="3"/>
      <c r="F26" s="68"/>
      <c r="G26" s="135"/>
      <c r="H26" s="141"/>
      <c r="I26" s="141"/>
      <c r="J26" s="141"/>
      <c r="K26" s="141"/>
      <c r="L26" s="140"/>
      <c r="M26" s="140"/>
      <c r="O26" s="28"/>
    </row>
    <row r="27" spans="1:15" s="6" customFormat="1" x14ac:dyDescent="0.25">
      <c r="A27" s="3"/>
      <c r="B27" s="19" t="s">
        <v>655</v>
      </c>
      <c r="C27" s="19" t="s">
        <v>878</v>
      </c>
      <c r="D27"/>
      <c r="E27" s="3"/>
      <c r="F27" s="68"/>
      <c r="G27" s="135"/>
      <c r="H27" s="135"/>
      <c r="I27" s="141"/>
      <c r="J27" s="141"/>
      <c r="K27" s="141"/>
      <c r="L27" s="140"/>
      <c r="M27" s="140"/>
      <c r="O27" s="28"/>
    </row>
    <row r="28" spans="1:15" s="6" customFormat="1" x14ac:dyDescent="0.25">
      <c r="A28" s="3"/>
      <c r="B28" s="35" t="s">
        <v>658</v>
      </c>
      <c r="C28" s="35" t="s">
        <v>656</v>
      </c>
      <c r="D28"/>
      <c r="E28" s="3"/>
      <c r="F28" s="68"/>
      <c r="G28" s="142"/>
      <c r="H28" s="142"/>
      <c r="I28" s="142"/>
      <c r="J28" s="142"/>
      <c r="K28" s="142"/>
      <c r="L28" s="142"/>
      <c r="M28" s="140"/>
      <c r="O28" s="28"/>
    </row>
    <row r="29" spans="1:15" x14ac:dyDescent="0.25">
      <c r="H29" s="139"/>
      <c r="I29" s="140"/>
      <c r="J29" s="140"/>
      <c r="K29" s="140"/>
      <c r="L29" s="140"/>
      <c r="M29" s="140"/>
    </row>
  </sheetData>
  <mergeCells count="12">
    <mergeCell ref="G8:G9"/>
    <mergeCell ref="H8:O8"/>
    <mergeCell ref="A3:O3"/>
    <mergeCell ref="A4:O4"/>
    <mergeCell ref="A5:O5"/>
    <mergeCell ref="A6:O6"/>
    <mergeCell ref="A8:A9"/>
    <mergeCell ref="B8:B9"/>
    <mergeCell ref="C8:C9"/>
    <mergeCell ref="D8:D9"/>
    <mergeCell ref="E8:E9"/>
    <mergeCell ref="F8:F9"/>
  </mergeCells>
  <conditionalFormatting sqref="B21:B28">
    <cfRule type="duplicateValues" dxfId="10" priority="1"/>
  </conditionalFormatting>
  <conditionalFormatting sqref="B21:C21">
    <cfRule type="duplicateValues" dxfId="9" priority="2"/>
  </conditionalFormatting>
  <pageMargins left="0.7" right="0.7" top="0.75" bottom="0.75" header="0.3" footer="0.3"/>
  <pageSetup scale="48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13C5C-6D98-45FB-A2E9-E66AEFF06F75}">
  <sheetPr>
    <tabColor rgb="FFFFC000"/>
    <pageSetUpPr fitToPage="1"/>
  </sheetPr>
  <dimension ref="A1:M39"/>
  <sheetViews>
    <sheetView showGridLines="0" tabSelected="1" zoomScaleNormal="100" workbookViewId="0">
      <selection activeCell="N12" sqref="N12"/>
    </sheetView>
  </sheetViews>
  <sheetFormatPr baseColWidth="10" defaultColWidth="11.42578125" defaultRowHeight="15" x14ac:dyDescent="0.25"/>
  <cols>
    <col min="1" max="1" width="4.42578125" bestFit="1" customWidth="1"/>
    <col min="2" max="2" width="40.7109375" bestFit="1" customWidth="1"/>
    <col min="3" max="3" width="56" bestFit="1" customWidth="1"/>
    <col min="4" max="4" width="49.85546875" bestFit="1" customWidth="1"/>
    <col min="5" max="5" width="12.28515625" customWidth="1"/>
    <col min="6" max="6" width="16.85546875" customWidth="1"/>
    <col min="7" max="7" width="10.5703125" bestFit="1" customWidth="1"/>
    <col min="8" max="8" width="11.5703125" bestFit="1" customWidth="1"/>
    <col min="9" max="9" width="10.5703125" bestFit="1" customWidth="1"/>
    <col min="10" max="10" width="13.85546875" bestFit="1" customWidth="1"/>
    <col min="11" max="11" width="11.5703125" bestFit="1" customWidth="1"/>
    <col min="12" max="12" width="6.140625" bestFit="1" customWidth="1"/>
  </cols>
  <sheetData>
    <row r="1" spans="1:12" x14ac:dyDescent="0.25">
      <c r="A1" s="3"/>
      <c r="F1" s="4"/>
      <c r="G1" s="4"/>
      <c r="H1" s="4"/>
      <c r="I1" s="12"/>
      <c r="J1" s="4"/>
      <c r="K1" s="4"/>
    </row>
    <row r="2" spans="1:12" ht="18.75" x14ac:dyDescent="0.3">
      <c r="A2" s="154" t="s">
        <v>931</v>
      </c>
      <c r="B2" s="154"/>
      <c r="C2" s="154"/>
      <c r="D2" s="154"/>
      <c r="E2" s="154"/>
      <c r="F2" s="154"/>
      <c r="G2" s="154"/>
      <c r="H2" s="154"/>
      <c r="I2" s="162"/>
      <c r="J2" s="154"/>
      <c r="K2" s="154"/>
    </row>
    <row r="3" spans="1:12" ht="18.75" x14ac:dyDescent="0.3">
      <c r="A3" s="154" t="s">
        <v>941</v>
      </c>
      <c r="B3" s="154"/>
      <c r="C3" s="154"/>
      <c r="D3" s="154"/>
      <c r="E3" s="154"/>
      <c r="F3" s="154"/>
      <c r="G3" s="154"/>
      <c r="H3" s="154"/>
      <c r="I3" s="162"/>
      <c r="J3" s="154"/>
      <c r="K3" s="154"/>
    </row>
    <row r="4" spans="1:12" ht="18.75" x14ac:dyDescent="0.3">
      <c r="A4" s="155" t="s">
        <v>1367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</row>
    <row r="5" spans="1:12" ht="18.75" x14ac:dyDescent="0.3">
      <c r="A5" s="154" t="s">
        <v>14</v>
      </c>
      <c r="B5" s="154"/>
      <c r="C5" s="154"/>
      <c r="D5" s="154"/>
      <c r="E5" s="154"/>
      <c r="F5" s="154"/>
      <c r="G5" s="154"/>
      <c r="H5" s="154"/>
      <c r="I5" s="162"/>
      <c r="J5" s="154"/>
      <c r="K5" s="154"/>
    </row>
    <row r="6" spans="1:12" ht="15.75" thickBot="1" x14ac:dyDescent="0.3">
      <c r="A6" s="8"/>
      <c r="B6" s="8"/>
      <c r="C6" s="8"/>
      <c r="D6" s="8"/>
      <c r="E6" s="8"/>
      <c r="F6" s="8"/>
      <c r="G6" s="8"/>
      <c r="H6" s="8"/>
      <c r="I6" s="54"/>
      <c r="J6" s="8"/>
      <c r="K6" s="8"/>
    </row>
    <row r="7" spans="1:12" ht="16.5" thickBot="1" x14ac:dyDescent="0.3">
      <c r="A7" s="163" t="s">
        <v>369</v>
      </c>
      <c r="B7" s="165" t="s">
        <v>12</v>
      </c>
      <c r="C7" s="165" t="s">
        <v>11</v>
      </c>
      <c r="D7" s="165" t="s">
        <v>370</v>
      </c>
      <c r="E7" s="167" t="s">
        <v>349</v>
      </c>
      <c r="F7" s="178" t="s">
        <v>9</v>
      </c>
      <c r="G7" s="179"/>
      <c r="H7" s="179"/>
      <c r="I7" s="179"/>
      <c r="J7" s="179"/>
      <c r="K7" s="179"/>
      <c r="L7" s="180"/>
    </row>
    <row r="8" spans="1:12" s="3" customFormat="1" ht="32.25" thickBot="1" x14ac:dyDescent="0.3">
      <c r="A8" s="172"/>
      <c r="B8" s="185"/>
      <c r="C8" s="185"/>
      <c r="D8" s="166"/>
      <c r="E8" s="168"/>
      <c r="F8" s="72" t="s">
        <v>940</v>
      </c>
      <c r="G8" s="77" t="s">
        <v>1</v>
      </c>
      <c r="H8" s="77" t="s">
        <v>194</v>
      </c>
      <c r="I8" s="79" t="s">
        <v>195</v>
      </c>
      <c r="J8" s="73" t="s">
        <v>709</v>
      </c>
      <c r="K8" s="80" t="s">
        <v>10</v>
      </c>
      <c r="L8" s="117" t="s">
        <v>206</v>
      </c>
    </row>
    <row r="9" spans="1:12" ht="15" customHeight="1" x14ac:dyDescent="0.25">
      <c r="A9" s="11">
        <v>1</v>
      </c>
      <c r="B9" s="2" t="s">
        <v>120</v>
      </c>
      <c r="C9" s="2" t="s">
        <v>916</v>
      </c>
      <c r="D9" s="2" t="s">
        <v>752</v>
      </c>
      <c r="E9" s="13" t="s">
        <v>379</v>
      </c>
      <c r="F9" s="88">
        <v>85000</v>
      </c>
      <c r="G9" s="88">
        <v>2439.5</v>
      </c>
      <c r="H9" s="88">
        <v>2584</v>
      </c>
      <c r="I9" s="88">
        <v>19994.12</v>
      </c>
      <c r="J9" s="89">
        <f>G9+H9+I9</f>
        <v>25017.62</v>
      </c>
      <c r="K9" s="89">
        <f>F9-J9</f>
        <v>59982.380000000005</v>
      </c>
      <c r="L9" s="11" t="s">
        <v>198</v>
      </c>
    </row>
    <row r="10" spans="1:12" x14ac:dyDescent="0.25">
      <c r="A10" s="11">
        <v>2</v>
      </c>
      <c r="B10" s="2" t="s">
        <v>42</v>
      </c>
      <c r="C10" s="2" t="s">
        <v>1137</v>
      </c>
      <c r="D10" s="2" t="s">
        <v>850</v>
      </c>
      <c r="E10" s="13" t="s">
        <v>379</v>
      </c>
      <c r="F10" s="88">
        <v>80000</v>
      </c>
      <c r="G10" s="88">
        <v>2296</v>
      </c>
      <c r="H10" s="88">
        <v>2432</v>
      </c>
      <c r="I10" s="2">
        <v>18402.150000000001</v>
      </c>
      <c r="J10" s="89">
        <f t="shared" ref="J10:J26" si="0">G10+H10+I10</f>
        <v>23130.15</v>
      </c>
      <c r="K10" s="89">
        <f t="shared" ref="K10:K26" si="1">F10-J10</f>
        <v>56869.85</v>
      </c>
      <c r="L10" s="11" t="s">
        <v>198</v>
      </c>
    </row>
    <row r="11" spans="1:12" ht="15" customHeight="1" x14ac:dyDescent="0.25">
      <c r="A11" s="11">
        <v>3</v>
      </c>
      <c r="B11" s="2" t="s">
        <v>103</v>
      </c>
      <c r="C11" s="2" t="s">
        <v>1138</v>
      </c>
      <c r="D11" s="2" t="s">
        <v>112</v>
      </c>
      <c r="E11" s="13" t="s">
        <v>379</v>
      </c>
      <c r="F11" s="88">
        <v>20000</v>
      </c>
      <c r="G11" s="88">
        <v>574</v>
      </c>
      <c r="H11" s="88">
        <v>608</v>
      </c>
      <c r="I11" s="2">
        <v>3749.7</v>
      </c>
      <c r="J11" s="89">
        <f t="shared" si="0"/>
        <v>4931.7</v>
      </c>
      <c r="K11" s="89">
        <f t="shared" si="1"/>
        <v>15068.3</v>
      </c>
      <c r="L11" s="11" t="s">
        <v>198</v>
      </c>
    </row>
    <row r="12" spans="1:12" ht="15" customHeight="1" x14ac:dyDescent="0.25">
      <c r="A12" s="11">
        <v>4</v>
      </c>
      <c r="B12" s="2" t="s">
        <v>172</v>
      </c>
      <c r="C12" s="2" t="s">
        <v>1139</v>
      </c>
      <c r="D12" s="2" t="s">
        <v>109</v>
      </c>
      <c r="E12" s="13" t="s">
        <v>379</v>
      </c>
      <c r="F12" s="88">
        <v>25000</v>
      </c>
      <c r="G12" s="88">
        <v>717.5</v>
      </c>
      <c r="H12" s="88">
        <v>760</v>
      </c>
      <c r="I12" s="2">
        <v>4455.38</v>
      </c>
      <c r="J12" s="89">
        <f t="shared" si="0"/>
        <v>5932.88</v>
      </c>
      <c r="K12" s="89">
        <f t="shared" si="1"/>
        <v>19067.12</v>
      </c>
      <c r="L12" s="11" t="s">
        <v>199</v>
      </c>
    </row>
    <row r="13" spans="1:12" ht="15" customHeight="1" x14ac:dyDescent="0.25">
      <c r="A13" s="11">
        <v>5</v>
      </c>
      <c r="B13" s="2" t="s">
        <v>341</v>
      </c>
      <c r="C13" s="2" t="s">
        <v>1140</v>
      </c>
      <c r="D13" s="2" t="s">
        <v>109</v>
      </c>
      <c r="E13" s="13" t="s">
        <v>379</v>
      </c>
      <c r="F13" s="88">
        <v>33000</v>
      </c>
      <c r="G13" s="88">
        <v>947.1</v>
      </c>
      <c r="H13" s="88">
        <v>1003.2</v>
      </c>
      <c r="I13" s="88">
        <v>5584.46</v>
      </c>
      <c r="J13" s="89">
        <f t="shared" si="0"/>
        <v>7534.76</v>
      </c>
      <c r="K13" s="89">
        <f t="shared" si="1"/>
        <v>25465.239999999998</v>
      </c>
      <c r="L13" s="11" t="s">
        <v>199</v>
      </c>
    </row>
    <row r="14" spans="1:12" ht="15" customHeight="1" x14ac:dyDescent="0.25">
      <c r="A14" s="11">
        <v>6</v>
      </c>
      <c r="B14" s="2" t="s">
        <v>332</v>
      </c>
      <c r="C14" s="2" t="s">
        <v>1141</v>
      </c>
      <c r="D14" s="2" t="s">
        <v>734</v>
      </c>
      <c r="E14" s="13" t="s">
        <v>379</v>
      </c>
      <c r="F14" s="88">
        <v>40000</v>
      </c>
      <c r="G14" s="88">
        <v>1148</v>
      </c>
      <c r="H14" s="88">
        <v>1216</v>
      </c>
      <c r="I14" s="2">
        <v>7899.12</v>
      </c>
      <c r="J14" s="89">
        <f t="shared" si="0"/>
        <v>10263.119999999999</v>
      </c>
      <c r="K14" s="89">
        <f t="shared" si="1"/>
        <v>29736.880000000001</v>
      </c>
      <c r="L14" s="11" t="s">
        <v>199</v>
      </c>
    </row>
    <row r="15" spans="1:12" ht="15" customHeight="1" x14ac:dyDescent="0.25">
      <c r="A15" s="11">
        <v>7</v>
      </c>
      <c r="B15" s="2" t="s">
        <v>23</v>
      </c>
      <c r="C15" s="2" t="s">
        <v>1120</v>
      </c>
      <c r="D15" s="2" t="s">
        <v>739</v>
      </c>
      <c r="E15" s="13" t="s">
        <v>379</v>
      </c>
      <c r="F15" s="88">
        <v>33000</v>
      </c>
      <c r="G15" s="88">
        <v>947.1</v>
      </c>
      <c r="H15" s="88">
        <v>1003.2</v>
      </c>
      <c r="I15" s="2">
        <v>5584.46</v>
      </c>
      <c r="J15" s="89">
        <f t="shared" si="0"/>
        <v>7534.76</v>
      </c>
      <c r="K15" s="89">
        <f t="shared" si="1"/>
        <v>25465.239999999998</v>
      </c>
      <c r="L15" s="11" t="s">
        <v>199</v>
      </c>
    </row>
    <row r="16" spans="1:12" ht="15" customHeight="1" x14ac:dyDescent="0.25">
      <c r="A16" s="11">
        <v>8</v>
      </c>
      <c r="B16" s="2" t="s">
        <v>446</v>
      </c>
      <c r="C16" s="2" t="s">
        <v>1121</v>
      </c>
      <c r="D16" s="2" t="s">
        <v>737</v>
      </c>
      <c r="E16" s="13" t="s">
        <v>379</v>
      </c>
      <c r="F16" s="88">
        <v>33000</v>
      </c>
      <c r="G16" s="88">
        <v>947.1</v>
      </c>
      <c r="H16" s="88">
        <v>1003.2</v>
      </c>
      <c r="I16" s="88">
        <v>5584.46</v>
      </c>
      <c r="J16" s="89">
        <f t="shared" si="0"/>
        <v>7534.76</v>
      </c>
      <c r="K16" s="89">
        <f t="shared" si="1"/>
        <v>25465.239999999998</v>
      </c>
      <c r="L16" s="11" t="s">
        <v>199</v>
      </c>
    </row>
    <row r="17" spans="1:13" ht="15" customHeight="1" x14ac:dyDescent="0.25">
      <c r="A17" s="11">
        <v>9</v>
      </c>
      <c r="B17" s="2" t="s">
        <v>345</v>
      </c>
      <c r="C17" s="2" t="s">
        <v>1183</v>
      </c>
      <c r="D17" s="2" t="s">
        <v>105</v>
      </c>
      <c r="E17" s="13" t="s">
        <v>379</v>
      </c>
      <c r="F17" s="88">
        <v>33000</v>
      </c>
      <c r="G17" s="88">
        <v>947.1</v>
      </c>
      <c r="H17" s="88">
        <v>1003.2</v>
      </c>
      <c r="I17" s="2">
        <v>5584.46</v>
      </c>
      <c r="J17" s="89">
        <f t="shared" si="0"/>
        <v>7534.76</v>
      </c>
      <c r="K17" s="89">
        <f t="shared" si="1"/>
        <v>25465.239999999998</v>
      </c>
      <c r="L17" s="11" t="s">
        <v>199</v>
      </c>
    </row>
    <row r="18" spans="1:13" ht="15" customHeight="1" x14ac:dyDescent="0.25">
      <c r="A18" s="11">
        <v>10</v>
      </c>
      <c r="B18" s="2" t="s">
        <v>38</v>
      </c>
      <c r="C18" s="2" t="s">
        <v>1184</v>
      </c>
      <c r="D18" s="2" t="s">
        <v>735</v>
      </c>
      <c r="E18" s="13" t="s">
        <v>379</v>
      </c>
      <c r="F18" s="88">
        <v>25000</v>
      </c>
      <c r="G18" s="88">
        <v>717.5</v>
      </c>
      <c r="H18" s="88">
        <v>760</v>
      </c>
      <c r="I18" s="2">
        <v>4455.38</v>
      </c>
      <c r="J18" s="89">
        <f t="shared" si="0"/>
        <v>5932.88</v>
      </c>
      <c r="K18" s="89">
        <f t="shared" si="1"/>
        <v>19067.12</v>
      </c>
      <c r="L18" s="11" t="s">
        <v>199</v>
      </c>
    </row>
    <row r="19" spans="1:13" ht="15" customHeight="1" x14ac:dyDescent="0.25">
      <c r="A19" s="11">
        <v>11</v>
      </c>
      <c r="B19" s="2" t="s">
        <v>396</v>
      </c>
      <c r="C19" s="2" t="s">
        <v>847</v>
      </c>
      <c r="D19" s="2" t="s">
        <v>739</v>
      </c>
      <c r="E19" s="13" t="s">
        <v>379</v>
      </c>
      <c r="F19" s="88">
        <v>20000</v>
      </c>
      <c r="G19" s="88">
        <v>574</v>
      </c>
      <c r="H19" s="88">
        <v>608</v>
      </c>
      <c r="I19" s="88">
        <v>1854</v>
      </c>
      <c r="J19" s="89">
        <f t="shared" si="0"/>
        <v>3036</v>
      </c>
      <c r="K19" s="89">
        <f t="shared" si="1"/>
        <v>16964</v>
      </c>
      <c r="L19" s="11" t="s">
        <v>198</v>
      </c>
    </row>
    <row r="20" spans="1:13" ht="15" customHeight="1" x14ac:dyDescent="0.25">
      <c r="A20" s="11">
        <v>12</v>
      </c>
      <c r="B20" s="2" t="s">
        <v>632</v>
      </c>
      <c r="C20" s="2" t="s">
        <v>814</v>
      </c>
      <c r="D20" s="2" t="s">
        <v>738</v>
      </c>
      <c r="E20" s="13" t="s">
        <v>379</v>
      </c>
      <c r="F20" s="88">
        <v>25000</v>
      </c>
      <c r="G20" s="88">
        <v>717.5</v>
      </c>
      <c r="H20" s="88">
        <v>760</v>
      </c>
      <c r="I20" s="88">
        <v>4359.3900000000003</v>
      </c>
      <c r="J20" s="89">
        <f t="shared" si="0"/>
        <v>5836.89</v>
      </c>
      <c r="K20" s="89">
        <f t="shared" si="1"/>
        <v>19163.11</v>
      </c>
      <c r="L20" s="11" t="s">
        <v>198</v>
      </c>
    </row>
    <row r="21" spans="1:13" ht="15" customHeight="1" x14ac:dyDescent="0.25">
      <c r="A21" s="11">
        <v>13</v>
      </c>
      <c r="B21" s="2" t="s">
        <v>445</v>
      </c>
      <c r="C21" s="2" t="s">
        <v>1410</v>
      </c>
      <c r="D21" s="2" t="s">
        <v>738</v>
      </c>
      <c r="E21" s="13" t="s">
        <v>379</v>
      </c>
      <c r="F21" s="88">
        <v>8000</v>
      </c>
      <c r="G21" s="88">
        <v>229.6</v>
      </c>
      <c r="H21" s="88">
        <v>243.2</v>
      </c>
      <c r="I21" s="88">
        <v>1129.08</v>
      </c>
      <c r="J21" s="89">
        <f t="shared" si="0"/>
        <v>1601.8799999999999</v>
      </c>
      <c r="K21" s="89">
        <f t="shared" si="1"/>
        <v>6398.12</v>
      </c>
      <c r="L21" s="11" t="s">
        <v>199</v>
      </c>
    </row>
    <row r="22" spans="1:13" ht="15" customHeight="1" x14ac:dyDescent="0.25">
      <c r="A22" s="11">
        <v>14</v>
      </c>
      <c r="B22" s="2" t="s">
        <v>17</v>
      </c>
      <c r="C22" s="2" t="s">
        <v>1136</v>
      </c>
      <c r="D22" s="2" t="s">
        <v>735</v>
      </c>
      <c r="E22" s="13" t="s">
        <v>379</v>
      </c>
      <c r="F22" s="88">
        <v>13000</v>
      </c>
      <c r="G22" s="88">
        <v>373.1</v>
      </c>
      <c r="H22" s="88">
        <v>395.2</v>
      </c>
      <c r="I22" s="2">
        <v>1834.76</v>
      </c>
      <c r="J22" s="89">
        <f t="shared" si="0"/>
        <v>2603.06</v>
      </c>
      <c r="K22" s="89">
        <f t="shared" si="1"/>
        <v>10396.94</v>
      </c>
      <c r="L22" s="11" t="s">
        <v>199</v>
      </c>
    </row>
    <row r="23" spans="1:13" ht="15" customHeight="1" x14ac:dyDescent="0.25">
      <c r="A23" s="11">
        <v>15</v>
      </c>
      <c r="B23" s="2" t="s">
        <v>324</v>
      </c>
      <c r="C23" s="2" t="s">
        <v>1136</v>
      </c>
      <c r="D23" s="2" t="s">
        <v>735</v>
      </c>
      <c r="E23" s="13" t="s">
        <v>379</v>
      </c>
      <c r="F23" s="88">
        <v>25000</v>
      </c>
      <c r="G23" s="88">
        <v>717.5</v>
      </c>
      <c r="H23" s="88">
        <v>760</v>
      </c>
      <c r="I23" s="2">
        <v>4455.38</v>
      </c>
      <c r="J23" s="89">
        <f t="shared" si="0"/>
        <v>5932.88</v>
      </c>
      <c r="K23" s="89">
        <f t="shared" si="1"/>
        <v>19067.12</v>
      </c>
      <c r="L23" s="11" t="s">
        <v>199</v>
      </c>
    </row>
    <row r="24" spans="1:13" ht="15.75" customHeight="1" x14ac:dyDescent="0.25">
      <c r="A24" s="11">
        <v>16</v>
      </c>
      <c r="B24" s="2" t="s">
        <v>52</v>
      </c>
      <c r="C24" s="2" t="s">
        <v>1077</v>
      </c>
      <c r="D24" s="2" t="s">
        <v>1076</v>
      </c>
      <c r="E24" s="13" t="s">
        <v>379</v>
      </c>
      <c r="F24" s="88">
        <v>15000</v>
      </c>
      <c r="G24" s="88">
        <v>430.5</v>
      </c>
      <c r="H24" s="88">
        <v>456</v>
      </c>
      <c r="I24" s="2">
        <v>2477.59</v>
      </c>
      <c r="J24" s="89">
        <f t="shared" si="0"/>
        <v>3364.09</v>
      </c>
      <c r="K24" s="89">
        <f t="shared" si="1"/>
        <v>11635.91</v>
      </c>
      <c r="L24" s="11" t="s">
        <v>199</v>
      </c>
    </row>
    <row r="25" spans="1:13" ht="15" customHeight="1" x14ac:dyDescent="0.25">
      <c r="A25" s="11">
        <v>17</v>
      </c>
      <c r="B25" s="2" t="s">
        <v>80</v>
      </c>
      <c r="C25" s="2" t="s">
        <v>1142</v>
      </c>
      <c r="D25" s="2" t="s">
        <v>1090</v>
      </c>
      <c r="E25" s="13" t="s">
        <v>379</v>
      </c>
      <c r="F25" s="88">
        <v>8000</v>
      </c>
      <c r="G25" s="88">
        <v>229.6</v>
      </c>
      <c r="H25" s="88">
        <v>243.2</v>
      </c>
      <c r="I25" s="2">
        <v>1129.08</v>
      </c>
      <c r="J25" s="89">
        <f t="shared" si="0"/>
        <v>1601.8799999999999</v>
      </c>
      <c r="K25" s="89">
        <f t="shared" si="1"/>
        <v>6398.12</v>
      </c>
      <c r="L25" s="11" t="s">
        <v>199</v>
      </c>
    </row>
    <row r="26" spans="1:13" ht="15" customHeight="1" x14ac:dyDescent="0.25">
      <c r="A26" s="11">
        <v>18</v>
      </c>
      <c r="B26" s="2" t="s">
        <v>1009</v>
      </c>
      <c r="C26" s="2" t="s">
        <v>1361</v>
      </c>
      <c r="D26" s="2" t="s">
        <v>1359</v>
      </c>
      <c r="E26" s="13" t="s">
        <v>379</v>
      </c>
      <c r="F26" s="88">
        <v>23000</v>
      </c>
      <c r="G26" s="88">
        <v>660.1</v>
      </c>
      <c r="H26" s="88">
        <v>699.2</v>
      </c>
      <c r="I26" s="88">
        <v>0</v>
      </c>
      <c r="J26" s="89">
        <f t="shared" si="0"/>
        <v>1359.3000000000002</v>
      </c>
      <c r="K26" s="89">
        <f t="shared" si="1"/>
        <v>21640.7</v>
      </c>
      <c r="L26" s="11" t="s">
        <v>199</v>
      </c>
    </row>
    <row r="27" spans="1:13" x14ac:dyDescent="0.25">
      <c r="C27" s="20"/>
      <c r="D27" s="20"/>
      <c r="E27" s="15" t="s">
        <v>444</v>
      </c>
      <c r="F27" s="59">
        <f>SUM(F9:F26)</f>
        <v>544000</v>
      </c>
      <c r="G27" s="59">
        <f t="shared" ref="G27:K27" si="2">SUM(G9:G26)</f>
        <v>15612.800000000003</v>
      </c>
      <c r="H27" s="59">
        <f t="shared" si="2"/>
        <v>16537.600000000006</v>
      </c>
      <c r="I27" s="59">
        <f t="shared" si="2"/>
        <v>98532.970000000016</v>
      </c>
      <c r="J27" s="59">
        <f t="shared" si="2"/>
        <v>130683.37</v>
      </c>
      <c r="K27" s="59">
        <f t="shared" si="2"/>
        <v>413316.62999999995</v>
      </c>
    </row>
    <row r="28" spans="1:13" x14ac:dyDescent="0.25">
      <c r="C28" s="20"/>
    </row>
    <row r="29" spans="1:13" x14ac:dyDescent="0.25">
      <c r="C29" s="20"/>
      <c r="D29" s="20"/>
      <c r="J29" s="87"/>
    </row>
    <row r="30" spans="1:13" x14ac:dyDescent="0.25">
      <c r="B30" s="20"/>
    </row>
    <row r="31" spans="1:13" x14ac:dyDescent="0.25">
      <c r="A31" s="3"/>
      <c r="B31" s="19" t="s">
        <v>653</v>
      </c>
      <c r="C31" s="19" t="s">
        <v>654</v>
      </c>
      <c r="D31" s="20"/>
      <c r="F31" s="1"/>
      <c r="G31" s="1"/>
      <c r="H31" s="1"/>
      <c r="I31" s="1"/>
      <c r="J31" s="1"/>
      <c r="K31" s="108"/>
    </row>
    <row r="32" spans="1:13" x14ac:dyDescent="0.25">
      <c r="A32" s="3"/>
      <c r="B32" s="46"/>
      <c r="C32" s="20"/>
      <c r="D32" s="49"/>
      <c r="F32" s="10"/>
      <c r="G32" s="10"/>
      <c r="H32" s="10"/>
      <c r="I32" s="10"/>
      <c r="J32" s="10"/>
      <c r="K32" s="108"/>
      <c r="L32" s="87"/>
      <c r="M32" s="108"/>
    </row>
    <row r="33" spans="1:13" x14ac:dyDescent="0.25">
      <c r="A33" s="3"/>
      <c r="B33" s="46"/>
      <c r="C33" s="20"/>
      <c r="D33" s="50"/>
      <c r="F33" s="10"/>
      <c r="G33" s="10"/>
      <c r="H33" s="10"/>
      <c r="I33" s="10"/>
      <c r="J33" s="10"/>
      <c r="K33" s="108"/>
      <c r="L33" s="87"/>
      <c r="M33" s="108"/>
    </row>
    <row r="34" spans="1:13" x14ac:dyDescent="0.25">
      <c r="A34" s="3"/>
      <c r="B34" s="46"/>
      <c r="C34" s="20"/>
      <c r="E34" s="148"/>
      <c r="F34" s="143"/>
      <c r="G34" s="10"/>
      <c r="H34" s="10"/>
      <c r="I34" s="10"/>
      <c r="J34" s="10"/>
      <c r="K34" s="108"/>
      <c r="L34" s="87"/>
      <c r="M34" s="108"/>
    </row>
    <row r="35" spans="1:13" ht="15.75" thickBot="1" x14ac:dyDescent="0.3">
      <c r="A35" s="3"/>
      <c r="B35" s="47"/>
      <c r="C35" s="34"/>
      <c r="E35" s="148"/>
      <c r="F35" s="135"/>
      <c r="G35" s="142"/>
      <c r="H35" s="142"/>
      <c r="I35" s="142"/>
      <c r="J35" s="142"/>
      <c r="K35" s="142"/>
      <c r="L35" s="149"/>
      <c r="M35" s="150"/>
    </row>
    <row r="36" spans="1:13" x14ac:dyDescent="0.25">
      <c r="A36" s="3"/>
      <c r="B36" s="19" t="s">
        <v>655</v>
      </c>
      <c r="C36" s="19" t="s">
        <v>878</v>
      </c>
      <c r="E36" s="148"/>
      <c r="F36" s="135"/>
      <c r="G36" s="135"/>
      <c r="H36" s="135"/>
      <c r="I36" s="135"/>
      <c r="J36" s="135"/>
      <c r="K36" s="108"/>
    </row>
    <row r="37" spans="1:13" ht="25.5" x14ac:dyDescent="0.25">
      <c r="A37" s="3"/>
      <c r="B37" s="48" t="s">
        <v>658</v>
      </c>
      <c r="C37" s="35" t="s">
        <v>656</v>
      </c>
      <c r="E37" s="148"/>
      <c r="F37" s="135"/>
      <c r="G37" s="135"/>
      <c r="H37" s="135"/>
      <c r="I37" s="135"/>
      <c r="J37" s="135"/>
      <c r="K37" s="108"/>
    </row>
    <row r="38" spans="1:13" x14ac:dyDescent="0.25">
      <c r="E38" s="143"/>
      <c r="F38" s="135"/>
      <c r="G38" s="142"/>
      <c r="H38" s="142"/>
      <c r="I38" s="142"/>
      <c r="J38" s="142"/>
      <c r="K38" s="142"/>
    </row>
    <row r="39" spans="1:13" x14ac:dyDescent="0.25">
      <c r="E39" s="143"/>
      <c r="F39" s="142"/>
      <c r="G39" s="142"/>
      <c r="H39" s="142"/>
      <c r="I39" s="142"/>
      <c r="J39" s="142"/>
    </row>
  </sheetData>
  <mergeCells count="10"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L7"/>
  </mergeCells>
  <conditionalFormatting sqref="B30">
    <cfRule type="duplicateValues" dxfId="5" priority="5"/>
  </conditionalFormatting>
  <conditionalFormatting sqref="B31:B37">
    <cfRule type="duplicateValues" dxfId="4" priority="25"/>
  </conditionalFormatting>
  <conditionalFormatting sqref="B31:C31">
    <cfRule type="duplicateValues" dxfId="3" priority="2"/>
  </conditionalFormatting>
  <pageMargins left="0.09" right="0.22" top="0.75" bottom="0.75" header="0.3" footer="0.3"/>
  <pageSetup scale="55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C40AF-16A0-4135-A645-464E4B016E18}">
  <sheetPr>
    <tabColor rgb="FFFFC000"/>
  </sheetPr>
  <dimension ref="A1:O22"/>
  <sheetViews>
    <sheetView showGridLines="0" zoomScaleNormal="100" workbookViewId="0">
      <selection activeCell="C27" sqref="C27"/>
    </sheetView>
  </sheetViews>
  <sheetFormatPr baseColWidth="10" defaultColWidth="11.42578125" defaultRowHeight="15" x14ac:dyDescent="0.25"/>
  <cols>
    <col min="1" max="1" width="4.42578125" bestFit="1" customWidth="1"/>
    <col min="2" max="2" width="27.42578125" bestFit="1" customWidth="1"/>
    <col min="3" max="3" width="32.5703125" bestFit="1" customWidth="1"/>
    <col min="4" max="4" width="46.5703125" bestFit="1" customWidth="1"/>
    <col min="5" max="5" width="21.28515625" customWidth="1"/>
    <col min="6" max="6" width="10.5703125" customWidth="1"/>
    <col min="7" max="7" width="11" customWidth="1"/>
    <col min="8" max="8" width="13.5703125" bestFit="1" customWidth="1"/>
    <col min="9" max="10" width="9.5703125" bestFit="1" customWidth="1"/>
    <col min="11" max="11" width="10.5703125" bestFit="1" customWidth="1"/>
    <col min="12" max="12" width="9.5703125" bestFit="1" customWidth="1"/>
    <col min="13" max="13" width="13.85546875" bestFit="1" customWidth="1"/>
    <col min="14" max="14" width="11.5703125" bestFit="1" customWidth="1"/>
    <col min="15" max="15" width="6.140625" bestFit="1" customWidth="1"/>
  </cols>
  <sheetData>
    <row r="1" spans="1:15" x14ac:dyDescent="0.25">
      <c r="A1" s="3"/>
      <c r="H1" s="4"/>
      <c r="I1" s="4"/>
      <c r="J1" s="4"/>
      <c r="K1" s="12"/>
      <c r="L1" s="12"/>
      <c r="M1" s="4"/>
      <c r="N1" s="4"/>
    </row>
    <row r="2" spans="1:15" ht="18.75" x14ac:dyDescent="0.3">
      <c r="A2" s="154" t="s">
        <v>931</v>
      </c>
      <c r="B2" s="154"/>
      <c r="C2" s="154"/>
      <c r="D2" s="154"/>
      <c r="E2" s="154"/>
      <c r="F2" s="154"/>
      <c r="G2" s="154"/>
      <c r="H2" s="154"/>
      <c r="I2" s="154"/>
      <c r="J2" s="154"/>
      <c r="K2" s="162"/>
      <c r="L2" s="162"/>
      <c r="M2" s="154"/>
      <c r="N2" s="154"/>
    </row>
    <row r="3" spans="1:15" ht="18.75" x14ac:dyDescent="0.3">
      <c r="A3" s="154" t="s">
        <v>1088</v>
      </c>
      <c r="B3" s="154"/>
      <c r="C3" s="154"/>
      <c r="D3" s="154"/>
      <c r="E3" s="154"/>
      <c r="F3" s="154"/>
      <c r="G3" s="154"/>
      <c r="H3" s="154"/>
      <c r="I3" s="154"/>
      <c r="J3" s="154"/>
      <c r="K3" s="162"/>
      <c r="L3" s="162"/>
      <c r="M3" s="154"/>
      <c r="N3" s="154"/>
    </row>
    <row r="4" spans="1:15" ht="18.75" x14ac:dyDescent="0.3">
      <c r="A4" s="155" t="s">
        <v>1367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</row>
    <row r="5" spans="1:15" ht="18.75" x14ac:dyDescent="0.3">
      <c r="A5" s="154" t="s">
        <v>14</v>
      </c>
      <c r="B5" s="154"/>
      <c r="C5" s="154"/>
      <c r="D5" s="154"/>
      <c r="E5" s="154"/>
      <c r="F5" s="154"/>
      <c r="G5" s="154"/>
      <c r="H5" s="154"/>
      <c r="I5" s="154"/>
      <c r="J5" s="154"/>
      <c r="K5" s="162"/>
      <c r="L5" s="162"/>
      <c r="M5" s="154"/>
      <c r="N5" s="154"/>
    </row>
    <row r="6" spans="1:15" ht="15.75" thickBot="1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54"/>
      <c r="L6" s="54"/>
      <c r="M6" s="8"/>
      <c r="N6" s="8"/>
    </row>
    <row r="7" spans="1:15" ht="16.5" thickBot="1" x14ac:dyDescent="0.3">
      <c r="A7" s="163" t="s">
        <v>369</v>
      </c>
      <c r="B7" s="165" t="s">
        <v>12</v>
      </c>
      <c r="C7" s="165" t="s">
        <v>11</v>
      </c>
      <c r="D7" s="165" t="s">
        <v>370</v>
      </c>
      <c r="E7" s="167" t="s">
        <v>349</v>
      </c>
      <c r="F7" s="156" t="s">
        <v>937</v>
      </c>
      <c r="G7" s="160" t="s">
        <v>939</v>
      </c>
      <c r="H7" s="169" t="s">
        <v>9</v>
      </c>
      <c r="I7" s="170"/>
      <c r="J7" s="170"/>
      <c r="K7" s="170"/>
      <c r="L7" s="170"/>
      <c r="M7" s="170"/>
      <c r="N7" s="170"/>
      <c r="O7" s="170"/>
    </row>
    <row r="8" spans="1:15" s="3" customFormat="1" ht="32.25" thickBot="1" x14ac:dyDescent="0.3">
      <c r="A8" s="164"/>
      <c r="B8" s="166"/>
      <c r="C8" s="166"/>
      <c r="D8" s="166"/>
      <c r="E8" s="168"/>
      <c r="F8" s="157"/>
      <c r="G8" s="161"/>
      <c r="H8" s="72" t="s">
        <v>940</v>
      </c>
      <c r="I8" s="77" t="s">
        <v>1</v>
      </c>
      <c r="J8" s="77" t="s">
        <v>194</v>
      </c>
      <c r="K8" s="79" t="s">
        <v>195</v>
      </c>
      <c r="L8" s="97" t="s">
        <v>197</v>
      </c>
      <c r="M8" s="73" t="s">
        <v>709</v>
      </c>
      <c r="N8" s="80" t="s">
        <v>10</v>
      </c>
      <c r="O8" s="74" t="s">
        <v>206</v>
      </c>
    </row>
    <row r="9" spans="1:15" s="116" customFormat="1" ht="15" customHeight="1" x14ac:dyDescent="0.25">
      <c r="A9" s="55">
        <v>1</v>
      </c>
      <c r="B9" s="111" t="s">
        <v>678</v>
      </c>
      <c r="C9" s="111" t="s">
        <v>1143</v>
      </c>
      <c r="D9" s="118" t="s">
        <v>1007</v>
      </c>
      <c r="E9" s="112" t="s">
        <v>1089</v>
      </c>
      <c r="F9" s="120">
        <v>46054</v>
      </c>
      <c r="G9" s="120">
        <v>46234</v>
      </c>
      <c r="H9" s="113">
        <v>90000</v>
      </c>
      <c r="I9" s="113">
        <v>2583</v>
      </c>
      <c r="J9" s="113">
        <v>2736</v>
      </c>
      <c r="K9" s="114">
        <v>9753.1200000000008</v>
      </c>
      <c r="L9" s="114">
        <v>4975</v>
      </c>
      <c r="M9" s="115">
        <f>+I9+J9+K9+L9</f>
        <v>20047.120000000003</v>
      </c>
      <c r="N9" s="115">
        <f>+H9-M9</f>
        <v>69952.88</v>
      </c>
      <c r="O9" s="33" t="s">
        <v>198</v>
      </c>
    </row>
    <row r="10" spans="1:15" s="116" customFormat="1" ht="15" customHeight="1" x14ac:dyDescent="0.25">
      <c r="A10" s="55">
        <v>2</v>
      </c>
      <c r="B10" s="111" t="s">
        <v>1185</v>
      </c>
      <c r="C10" s="111" t="s">
        <v>1187</v>
      </c>
      <c r="D10" s="118" t="s">
        <v>112</v>
      </c>
      <c r="E10" s="112" t="s">
        <v>1089</v>
      </c>
      <c r="F10" s="120">
        <v>46143</v>
      </c>
      <c r="G10" s="120" t="s">
        <v>1186</v>
      </c>
      <c r="H10" s="113">
        <v>75000</v>
      </c>
      <c r="I10" s="113">
        <v>2152.5</v>
      </c>
      <c r="J10" s="113">
        <v>2280</v>
      </c>
      <c r="K10" s="114">
        <v>6309.38</v>
      </c>
      <c r="L10" s="114">
        <v>25</v>
      </c>
      <c r="M10" s="115">
        <f>+I10+J10+K10+L10</f>
        <v>10766.880000000001</v>
      </c>
      <c r="N10" s="115">
        <f>+H10-M10</f>
        <v>64233.119999999995</v>
      </c>
      <c r="O10" s="33" t="s">
        <v>198</v>
      </c>
    </row>
    <row r="11" spans="1:15" x14ac:dyDescent="0.25">
      <c r="C11" s="20"/>
      <c r="D11" s="20"/>
      <c r="G11" s="15" t="s">
        <v>444</v>
      </c>
      <c r="H11" s="59">
        <f>SUM(H9:H10)</f>
        <v>165000</v>
      </c>
      <c r="I11" s="59">
        <f t="shared" ref="I11:N11" si="0">SUM(I9:I10)</f>
        <v>4735.5</v>
      </c>
      <c r="J11" s="59">
        <f t="shared" si="0"/>
        <v>5016</v>
      </c>
      <c r="K11" s="59">
        <f t="shared" si="0"/>
        <v>16062.5</v>
      </c>
      <c r="L11" s="59">
        <f t="shared" si="0"/>
        <v>5000</v>
      </c>
      <c r="M11" s="59">
        <f t="shared" si="0"/>
        <v>30814.000000000004</v>
      </c>
      <c r="N11" s="59">
        <f t="shared" si="0"/>
        <v>134186</v>
      </c>
    </row>
    <row r="12" spans="1:15" x14ac:dyDescent="0.25">
      <c r="C12" s="20"/>
    </row>
    <row r="13" spans="1:15" x14ac:dyDescent="0.25">
      <c r="C13" s="20"/>
    </row>
    <row r="14" spans="1:15" x14ac:dyDescent="0.25">
      <c r="C14" s="20"/>
      <c r="D14" s="20"/>
      <c r="M14" s="87"/>
    </row>
    <row r="15" spans="1:15" x14ac:dyDescent="0.25">
      <c r="B15" s="20"/>
    </row>
    <row r="16" spans="1:15" x14ac:dyDescent="0.25">
      <c r="A16" s="3"/>
      <c r="B16" s="19" t="s">
        <v>653</v>
      </c>
      <c r="C16" s="19" t="s">
        <v>654</v>
      </c>
      <c r="D16" s="20"/>
      <c r="H16" s="1"/>
      <c r="K16" s="1"/>
      <c r="L16" s="1"/>
      <c r="M16" s="87"/>
    </row>
    <row r="17" spans="1:13" x14ac:dyDescent="0.25">
      <c r="A17" s="3"/>
      <c r="B17" s="46"/>
      <c r="C17" s="20"/>
      <c r="D17" s="49"/>
      <c r="H17" s="1"/>
      <c r="K17" s="1"/>
      <c r="L17" s="1"/>
      <c r="M17" s="87"/>
    </row>
    <row r="18" spans="1:13" x14ac:dyDescent="0.25">
      <c r="A18" s="3"/>
      <c r="B18" s="46"/>
      <c r="C18" s="20"/>
      <c r="D18" s="50"/>
      <c r="H18" s="87"/>
      <c r="I18" s="87"/>
      <c r="J18" s="87"/>
      <c r="K18" s="87"/>
      <c r="L18" s="87"/>
      <c r="M18" s="87"/>
    </row>
    <row r="19" spans="1:13" x14ac:dyDescent="0.25">
      <c r="A19" s="3"/>
      <c r="B19" s="46"/>
      <c r="C19" s="20"/>
    </row>
    <row r="20" spans="1:13" ht="15.75" thickBot="1" x14ac:dyDescent="0.3">
      <c r="A20" s="3"/>
      <c r="B20" s="47"/>
      <c r="C20" s="34"/>
    </row>
    <row r="21" spans="1:13" x14ac:dyDescent="0.25">
      <c r="A21" s="3"/>
      <c r="B21" s="19" t="s">
        <v>655</v>
      </c>
      <c r="C21" s="19" t="s">
        <v>878</v>
      </c>
    </row>
    <row r="22" spans="1:13" ht="25.5" x14ac:dyDescent="0.25">
      <c r="A22" s="3"/>
      <c r="B22" s="48" t="s">
        <v>658</v>
      </c>
      <c r="C22" s="35" t="s">
        <v>656</v>
      </c>
    </row>
  </sheetData>
  <mergeCells count="12">
    <mergeCell ref="F7:F8"/>
    <mergeCell ref="G7:G8"/>
    <mergeCell ref="A2:N2"/>
    <mergeCell ref="A3:N3"/>
    <mergeCell ref="A4:N4"/>
    <mergeCell ref="A5:N5"/>
    <mergeCell ref="A7:A8"/>
    <mergeCell ref="B7:B8"/>
    <mergeCell ref="C7:C8"/>
    <mergeCell ref="D7:D8"/>
    <mergeCell ref="E7:E8"/>
    <mergeCell ref="H7:O7"/>
  </mergeCells>
  <conditionalFormatting sqref="B15">
    <cfRule type="duplicateValues" dxfId="17" priority="2"/>
  </conditionalFormatting>
  <conditionalFormatting sqref="B16:B22">
    <cfRule type="duplicateValues" dxfId="16" priority="3"/>
  </conditionalFormatting>
  <conditionalFormatting sqref="B16:C16">
    <cfRule type="duplicateValues" dxfId="15" priority="1"/>
  </conditionalFormatting>
  <pageMargins left="0.7" right="0.7" top="0.75" bottom="0.75" header="0.3" footer="0.3"/>
  <pageSetup scale="5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7CD1C-704E-4953-9B80-93873E2A81C0}">
  <sheetPr>
    <tabColor rgb="FFFFC000"/>
    <pageSetUpPr fitToPage="1"/>
  </sheetPr>
  <dimension ref="A2:J180"/>
  <sheetViews>
    <sheetView showGridLines="0" zoomScaleNormal="100" workbookViewId="0">
      <selection activeCell="K140" sqref="K140"/>
    </sheetView>
  </sheetViews>
  <sheetFormatPr baseColWidth="10" defaultColWidth="11.42578125" defaultRowHeight="15" x14ac:dyDescent="0.25"/>
  <cols>
    <col min="1" max="1" width="4.7109375" style="3" bestFit="1" customWidth="1"/>
    <col min="2" max="2" width="40.5703125" style="7" bestFit="1" customWidth="1"/>
    <col min="3" max="3" width="25.85546875" style="7" customWidth="1"/>
    <col min="4" max="4" width="34.7109375" style="7" bestFit="1" customWidth="1"/>
    <col min="5" max="5" width="13.5703125" style="109" customWidth="1"/>
    <col min="6" max="6" width="11.5703125" style="96" customWidth="1"/>
    <col min="7" max="7" width="13.7109375" style="96" customWidth="1"/>
    <col min="8" max="8" width="13.85546875" style="96" customWidth="1"/>
    <col min="9" max="9" width="13.140625" style="96" customWidth="1"/>
    <col min="10" max="10" width="6.140625" style="3" bestFit="1" customWidth="1"/>
  </cols>
  <sheetData>
    <row r="2" spans="1:10" ht="18.75" x14ac:dyDescent="0.3">
      <c r="A2" s="154" t="s">
        <v>931</v>
      </c>
      <c r="B2" s="154"/>
      <c r="C2" s="154"/>
      <c r="D2" s="154"/>
      <c r="E2" s="171"/>
      <c r="F2" s="171"/>
      <c r="G2" s="171"/>
      <c r="H2" s="171"/>
      <c r="I2" s="171"/>
      <c r="J2" s="154"/>
    </row>
    <row r="3" spans="1:10" ht="18.75" x14ac:dyDescent="0.3">
      <c r="A3" s="154" t="s">
        <v>943</v>
      </c>
      <c r="B3" s="154"/>
      <c r="C3" s="154"/>
      <c r="D3" s="154"/>
      <c r="E3" s="171"/>
      <c r="F3" s="171"/>
      <c r="G3" s="171"/>
      <c r="H3" s="171"/>
      <c r="I3" s="171"/>
      <c r="J3" s="154"/>
    </row>
    <row r="4" spans="1:10" ht="18.75" x14ac:dyDescent="0.3">
      <c r="A4" s="155" t="s">
        <v>1367</v>
      </c>
      <c r="B4" s="155"/>
      <c r="C4" s="155"/>
      <c r="D4" s="155"/>
      <c r="E4" s="171"/>
      <c r="F4" s="171"/>
      <c r="G4" s="171"/>
      <c r="H4" s="171"/>
      <c r="I4" s="171"/>
      <c r="J4" s="155"/>
    </row>
    <row r="5" spans="1:10" ht="18.75" x14ac:dyDescent="0.3">
      <c r="A5" s="154" t="s">
        <v>14</v>
      </c>
      <c r="B5" s="154"/>
      <c r="C5" s="154"/>
      <c r="D5" s="154"/>
      <c r="E5" s="171"/>
      <c r="F5" s="171"/>
      <c r="G5" s="171"/>
      <c r="H5" s="171"/>
      <c r="I5" s="171"/>
      <c r="J5" s="154"/>
    </row>
    <row r="6" spans="1:10" ht="15.75" thickBot="1" x14ac:dyDescent="0.3">
      <c r="A6" s="8"/>
      <c r="B6" s="8"/>
      <c r="C6" s="8"/>
      <c r="D6" s="8"/>
      <c r="E6" s="43"/>
      <c r="F6" s="91"/>
      <c r="G6" s="91"/>
      <c r="H6" s="91"/>
      <c r="I6" s="91"/>
      <c r="J6" s="8"/>
    </row>
    <row r="7" spans="1:10" ht="16.5" thickBot="1" x14ac:dyDescent="0.3">
      <c r="A7" s="163" t="s">
        <v>203</v>
      </c>
      <c r="B7" s="165" t="s">
        <v>204</v>
      </c>
      <c r="C7" s="163" t="s">
        <v>205</v>
      </c>
      <c r="D7" s="165" t="s">
        <v>370</v>
      </c>
      <c r="E7" s="173" t="s">
        <v>9</v>
      </c>
      <c r="F7" s="174"/>
      <c r="G7" s="174"/>
      <c r="H7" s="174"/>
      <c r="I7" s="174"/>
      <c r="J7" s="175"/>
    </row>
    <row r="8" spans="1:10" s="8" customFormat="1" ht="32.25" thickBot="1" x14ac:dyDescent="0.3">
      <c r="A8" s="172"/>
      <c r="B8" s="166"/>
      <c r="C8" s="172"/>
      <c r="D8" s="166"/>
      <c r="E8" s="85" t="s">
        <v>940</v>
      </c>
      <c r="F8" s="93" t="s">
        <v>195</v>
      </c>
      <c r="G8" s="94" t="s">
        <v>197</v>
      </c>
      <c r="H8" s="92" t="s">
        <v>709</v>
      </c>
      <c r="I8" s="94" t="s">
        <v>10</v>
      </c>
      <c r="J8" s="70" t="s">
        <v>206</v>
      </c>
    </row>
    <row r="9" spans="1:10" x14ac:dyDescent="0.25">
      <c r="A9" s="18">
        <v>1</v>
      </c>
      <c r="B9" s="2" t="s">
        <v>818</v>
      </c>
      <c r="C9" s="44" t="s">
        <v>819</v>
      </c>
      <c r="D9" s="17" t="s">
        <v>848</v>
      </c>
      <c r="E9" s="128">
        <v>160000</v>
      </c>
      <c r="F9" s="128">
        <v>28582.87</v>
      </c>
      <c r="G9" s="60">
        <v>12800</v>
      </c>
      <c r="H9" s="60">
        <f t="shared" ref="H9:H40" si="0">+F9+G9</f>
        <v>41382.869999999995</v>
      </c>
      <c r="I9" s="60">
        <f t="shared" ref="I9:I40" si="1">+E9-H9</f>
        <v>118617.13</v>
      </c>
      <c r="J9" s="56" t="s">
        <v>198</v>
      </c>
    </row>
    <row r="10" spans="1:10" x14ac:dyDescent="0.25">
      <c r="A10" s="18">
        <v>2</v>
      </c>
      <c r="B10" s="2" t="s">
        <v>815</v>
      </c>
      <c r="C10" s="44" t="s">
        <v>768</v>
      </c>
      <c r="D10" s="17" t="s">
        <v>848</v>
      </c>
      <c r="E10" s="128">
        <v>60000</v>
      </c>
      <c r="F10" s="128">
        <v>4195.88</v>
      </c>
      <c r="G10" s="60">
        <v>10942.89</v>
      </c>
      <c r="H10" s="60">
        <f t="shared" si="0"/>
        <v>15138.77</v>
      </c>
      <c r="I10" s="60">
        <f t="shared" si="1"/>
        <v>44861.229999999996</v>
      </c>
      <c r="J10" s="56" t="s">
        <v>198</v>
      </c>
    </row>
    <row r="11" spans="1:10" x14ac:dyDescent="0.25">
      <c r="A11" s="18">
        <v>3</v>
      </c>
      <c r="B11" s="2" t="s">
        <v>816</v>
      </c>
      <c r="C11" s="44" t="s">
        <v>768</v>
      </c>
      <c r="D11" s="17" t="s">
        <v>848</v>
      </c>
      <c r="E11" s="128">
        <v>35000</v>
      </c>
      <c r="F11" s="128">
        <v>47.25</v>
      </c>
      <c r="G11" s="60">
        <v>0</v>
      </c>
      <c r="H11" s="60">
        <f t="shared" si="0"/>
        <v>47.25</v>
      </c>
      <c r="I11" s="60">
        <f t="shared" si="1"/>
        <v>34952.75</v>
      </c>
      <c r="J11" s="56" t="s">
        <v>198</v>
      </c>
    </row>
    <row r="12" spans="1:10" x14ac:dyDescent="0.25">
      <c r="A12" s="18">
        <v>4</v>
      </c>
      <c r="B12" s="2" t="s">
        <v>817</v>
      </c>
      <c r="C12" s="44" t="s">
        <v>768</v>
      </c>
      <c r="D12" s="17" t="s">
        <v>848</v>
      </c>
      <c r="E12" s="128">
        <v>130000</v>
      </c>
      <c r="F12" s="128">
        <v>21082.87</v>
      </c>
      <c r="G12" s="60">
        <v>15348.49</v>
      </c>
      <c r="H12" s="60">
        <f t="shared" si="0"/>
        <v>36431.360000000001</v>
      </c>
      <c r="I12" s="60">
        <f t="shared" si="1"/>
        <v>93568.639999999999</v>
      </c>
      <c r="J12" s="56" t="s">
        <v>198</v>
      </c>
    </row>
    <row r="13" spans="1:10" ht="15" customHeight="1" x14ac:dyDescent="0.25">
      <c r="A13" s="18">
        <v>5</v>
      </c>
      <c r="B13" s="44" t="s">
        <v>851</v>
      </c>
      <c r="C13" s="44" t="s">
        <v>768</v>
      </c>
      <c r="D13" s="17" t="s">
        <v>848</v>
      </c>
      <c r="E13" s="128">
        <v>50000</v>
      </c>
      <c r="F13" s="128">
        <v>2297.25</v>
      </c>
      <c r="G13" s="60">
        <v>9667.39</v>
      </c>
      <c r="H13" s="60">
        <f t="shared" si="0"/>
        <v>11964.64</v>
      </c>
      <c r="I13" s="60">
        <f t="shared" si="1"/>
        <v>38035.360000000001</v>
      </c>
      <c r="J13" s="56" t="s">
        <v>198</v>
      </c>
    </row>
    <row r="14" spans="1:10" x14ac:dyDescent="0.25">
      <c r="A14" s="18">
        <v>6</v>
      </c>
      <c r="B14" s="2" t="s">
        <v>880</v>
      </c>
      <c r="C14" s="44" t="s">
        <v>768</v>
      </c>
      <c r="D14" s="2" t="s">
        <v>881</v>
      </c>
      <c r="E14" s="128">
        <v>90000</v>
      </c>
      <c r="F14" s="128">
        <v>11082.87</v>
      </c>
      <c r="G14" s="60">
        <v>0</v>
      </c>
      <c r="H14" s="60">
        <f t="shared" si="0"/>
        <v>11082.87</v>
      </c>
      <c r="I14" s="60">
        <f t="shared" si="1"/>
        <v>78917.13</v>
      </c>
      <c r="J14" s="57" t="s">
        <v>199</v>
      </c>
    </row>
    <row r="15" spans="1:10" x14ac:dyDescent="0.25">
      <c r="A15" s="18">
        <v>7</v>
      </c>
      <c r="B15" s="2" t="s">
        <v>883</v>
      </c>
      <c r="C15" s="44" t="s">
        <v>768</v>
      </c>
      <c r="D15" s="2" t="s">
        <v>881</v>
      </c>
      <c r="E15" s="128">
        <v>110000</v>
      </c>
      <c r="F15" s="128">
        <v>16082.87</v>
      </c>
      <c r="G15" s="60">
        <v>0</v>
      </c>
      <c r="H15" s="60">
        <f t="shared" si="0"/>
        <v>16082.87</v>
      </c>
      <c r="I15" s="60">
        <f t="shared" si="1"/>
        <v>93917.13</v>
      </c>
      <c r="J15" s="57" t="s">
        <v>198</v>
      </c>
    </row>
    <row r="16" spans="1:10" x14ac:dyDescent="0.25">
      <c r="A16" s="18">
        <v>8</v>
      </c>
      <c r="B16" s="2" t="s">
        <v>933</v>
      </c>
      <c r="C16" s="44" t="s">
        <v>768</v>
      </c>
      <c r="D16" s="17" t="s">
        <v>848</v>
      </c>
      <c r="E16" s="128">
        <v>110000</v>
      </c>
      <c r="F16" s="128">
        <v>16082.87</v>
      </c>
      <c r="G16" s="60">
        <v>8800</v>
      </c>
      <c r="H16" s="60">
        <f t="shared" si="0"/>
        <v>24882.870000000003</v>
      </c>
      <c r="I16" s="60">
        <f t="shared" si="1"/>
        <v>85117.13</v>
      </c>
      <c r="J16" s="56" t="s">
        <v>198</v>
      </c>
    </row>
    <row r="17" spans="1:10" x14ac:dyDescent="0.25">
      <c r="A17" s="18">
        <v>9</v>
      </c>
      <c r="B17" s="2" t="s">
        <v>580</v>
      </c>
      <c r="C17" s="44" t="s">
        <v>1145</v>
      </c>
      <c r="D17" s="17" t="s">
        <v>848</v>
      </c>
      <c r="E17" s="128">
        <v>18000</v>
      </c>
      <c r="F17" s="128">
        <v>0</v>
      </c>
      <c r="G17" s="60">
        <v>0</v>
      </c>
      <c r="H17" s="60">
        <f t="shared" si="0"/>
        <v>0</v>
      </c>
      <c r="I17" s="60">
        <f t="shared" si="1"/>
        <v>18000</v>
      </c>
      <c r="J17" s="56" t="s">
        <v>198</v>
      </c>
    </row>
    <row r="18" spans="1:10" x14ac:dyDescent="0.25">
      <c r="A18" s="18">
        <v>10</v>
      </c>
      <c r="B18" s="2" t="s">
        <v>581</v>
      </c>
      <c r="C18" s="44" t="s">
        <v>1145</v>
      </c>
      <c r="D18" s="17" t="s">
        <v>848</v>
      </c>
      <c r="E18" s="128">
        <v>22000</v>
      </c>
      <c r="F18" s="128">
        <v>0</v>
      </c>
      <c r="G18" s="60">
        <v>0</v>
      </c>
      <c r="H18" s="60">
        <f t="shared" si="0"/>
        <v>0</v>
      </c>
      <c r="I18" s="60">
        <f t="shared" si="1"/>
        <v>22000</v>
      </c>
      <c r="J18" s="56" t="s">
        <v>198</v>
      </c>
    </row>
    <row r="19" spans="1:10" x14ac:dyDescent="0.25">
      <c r="A19" s="18">
        <v>11</v>
      </c>
      <c r="B19" s="2" t="s">
        <v>7</v>
      </c>
      <c r="C19" s="44" t="s">
        <v>1145</v>
      </c>
      <c r="D19" s="17" t="s">
        <v>848</v>
      </c>
      <c r="E19" s="128">
        <v>30000</v>
      </c>
      <c r="F19" s="128">
        <v>0</v>
      </c>
      <c r="G19" s="60">
        <v>10407.59</v>
      </c>
      <c r="H19" s="60">
        <f t="shared" si="0"/>
        <v>10407.59</v>
      </c>
      <c r="I19" s="60">
        <f t="shared" si="1"/>
        <v>19592.41</v>
      </c>
      <c r="J19" s="56" t="s">
        <v>198</v>
      </c>
    </row>
    <row r="20" spans="1:10" x14ac:dyDescent="0.25">
      <c r="A20" s="18">
        <v>12</v>
      </c>
      <c r="B20" s="2" t="s">
        <v>582</v>
      </c>
      <c r="C20" s="44" t="s">
        <v>1145</v>
      </c>
      <c r="D20" s="17" t="s">
        <v>848</v>
      </c>
      <c r="E20" s="128">
        <v>18000</v>
      </c>
      <c r="F20" s="128">
        <v>0</v>
      </c>
      <c r="G20" s="60">
        <v>0</v>
      </c>
      <c r="H20" s="60">
        <f t="shared" si="0"/>
        <v>0</v>
      </c>
      <c r="I20" s="60">
        <f t="shared" si="1"/>
        <v>18000</v>
      </c>
      <c r="J20" s="56" t="s">
        <v>198</v>
      </c>
    </row>
    <row r="21" spans="1:10" x14ac:dyDescent="0.25">
      <c r="A21" s="18">
        <v>13</v>
      </c>
      <c r="B21" s="2" t="s">
        <v>583</v>
      </c>
      <c r="C21" s="44" t="s">
        <v>1145</v>
      </c>
      <c r="D21" s="17" t="s">
        <v>848</v>
      </c>
      <c r="E21" s="128">
        <v>18000</v>
      </c>
      <c r="F21" s="128">
        <v>0</v>
      </c>
      <c r="G21" s="60">
        <v>3421.08</v>
      </c>
      <c r="H21" s="60">
        <f t="shared" si="0"/>
        <v>3421.08</v>
      </c>
      <c r="I21" s="60">
        <f t="shared" si="1"/>
        <v>14578.92</v>
      </c>
      <c r="J21" s="56" t="s">
        <v>198</v>
      </c>
    </row>
    <row r="22" spans="1:10" x14ac:dyDescent="0.25">
      <c r="A22" s="18">
        <v>14</v>
      </c>
      <c r="B22" s="2" t="s">
        <v>584</v>
      </c>
      <c r="C22" s="44" t="s">
        <v>1145</v>
      </c>
      <c r="D22" s="17" t="s">
        <v>848</v>
      </c>
      <c r="E22" s="128">
        <v>15000</v>
      </c>
      <c r="F22" s="128">
        <v>0</v>
      </c>
      <c r="G22" s="60">
        <v>0</v>
      </c>
      <c r="H22" s="60">
        <f t="shared" si="0"/>
        <v>0</v>
      </c>
      <c r="I22" s="60">
        <f t="shared" si="1"/>
        <v>15000</v>
      </c>
      <c r="J22" s="56" t="s">
        <v>198</v>
      </c>
    </row>
    <row r="23" spans="1:10" x14ac:dyDescent="0.25">
      <c r="A23" s="18">
        <v>15</v>
      </c>
      <c r="B23" s="2" t="s">
        <v>6</v>
      </c>
      <c r="C23" s="44" t="s">
        <v>1145</v>
      </c>
      <c r="D23" s="17" t="s">
        <v>848</v>
      </c>
      <c r="E23" s="128">
        <v>22000</v>
      </c>
      <c r="F23" s="128">
        <v>0</v>
      </c>
      <c r="G23" s="60">
        <v>2418.46</v>
      </c>
      <c r="H23" s="60">
        <f t="shared" si="0"/>
        <v>2418.46</v>
      </c>
      <c r="I23" s="60">
        <f t="shared" si="1"/>
        <v>19581.54</v>
      </c>
      <c r="J23" s="56" t="s">
        <v>198</v>
      </c>
    </row>
    <row r="24" spans="1:10" x14ac:dyDescent="0.25">
      <c r="A24" s="18">
        <v>16</v>
      </c>
      <c r="B24" s="2" t="s">
        <v>458</v>
      </c>
      <c r="C24" s="44" t="s">
        <v>1145</v>
      </c>
      <c r="D24" s="17" t="s">
        <v>848</v>
      </c>
      <c r="E24" s="128">
        <v>22000</v>
      </c>
      <c r="F24" s="128">
        <v>0</v>
      </c>
      <c r="G24" s="60">
        <v>0</v>
      </c>
      <c r="H24" s="60">
        <f t="shared" si="0"/>
        <v>0</v>
      </c>
      <c r="I24" s="60">
        <f t="shared" si="1"/>
        <v>22000</v>
      </c>
      <c r="J24" s="56" t="s">
        <v>198</v>
      </c>
    </row>
    <row r="25" spans="1:10" x14ac:dyDescent="0.25">
      <c r="A25" s="18">
        <v>17</v>
      </c>
      <c r="B25" s="2" t="s">
        <v>459</v>
      </c>
      <c r="C25" s="44" t="s">
        <v>1145</v>
      </c>
      <c r="D25" s="17" t="s">
        <v>848</v>
      </c>
      <c r="E25" s="128">
        <v>22000</v>
      </c>
      <c r="F25" s="128">
        <v>0</v>
      </c>
      <c r="G25" s="60">
        <v>0</v>
      </c>
      <c r="H25" s="60">
        <f t="shared" si="0"/>
        <v>0</v>
      </c>
      <c r="I25" s="60">
        <f t="shared" si="1"/>
        <v>22000</v>
      </c>
      <c r="J25" s="56" t="s">
        <v>198</v>
      </c>
    </row>
    <row r="26" spans="1:10" x14ac:dyDescent="0.25">
      <c r="A26" s="18">
        <v>18</v>
      </c>
      <c r="B26" s="2" t="s">
        <v>585</v>
      </c>
      <c r="C26" s="44" t="s">
        <v>1145</v>
      </c>
      <c r="D26" s="17" t="s">
        <v>848</v>
      </c>
      <c r="E26" s="128">
        <v>25000</v>
      </c>
      <c r="F26" s="128">
        <v>0</v>
      </c>
      <c r="G26" s="60">
        <v>0</v>
      </c>
      <c r="H26" s="60">
        <f t="shared" si="0"/>
        <v>0</v>
      </c>
      <c r="I26" s="60">
        <f t="shared" si="1"/>
        <v>25000</v>
      </c>
      <c r="J26" s="56" t="s">
        <v>198</v>
      </c>
    </row>
    <row r="27" spans="1:10" x14ac:dyDescent="0.25">
      <c r="A27" s="18">
        <v>19</v>
      </c>
      <c r="B27" s="2" t="s">
        <v>586</v>
      </c>
      <c r="C27" s="44" t="s">
        <v>715</v>
      </c>
      <c r="D27" s="17" t="s">
        <v>848</v>
      </c>
      <c r="E27" s="128">
        <v>15000</v>
      </c>
      <c r="F27" s="128">
        <v>0</v>
      </c>
      <c r="G27" s="60">
        <v>0</v>
      </c>
      <c r="H27" s="60">
        <f t="shared" si="0"/>
        <v>0</v>
      </c>
      <c r="I27" s="60">
        <f t="shared" si="1"/>
        <v>15000</v>
      </c>
      <c r="J27" s="56" t="s">
        <v>198</v>
      </c>
    </row>
    <row r="28" spans="1:10" x14ac:dyDescent="0.25">
      <c r="A28" s="18">
        <v>20</v>
      </c>
      <c r="B28" s="2" t="s">
        <v>587</v>
      </c>
      <c r="C28" s="44" t="s">
        <v>715</v>
      </c>
      <c r="D28" s="17" t="s">
        <v>848</v>
      </c>
      <c r="E28" s="128">
        <v>18000</v>
      </c>
      <c r="F28" s="128">
        <v>0</v>
      </c>
      <c r="G28" s="60">
        <v>0</v>
      </c>
      <c r="H28" s="60">
        <f t="shared" si="0"/>
        <v>0</v>
      </c>
      <c r="I28" s="60">
        <f t="shared" si="1"/>
        <v>18000</v>
      </c>
      <c r="J28" s="56" t="s">
        <v>198</v>
      </c>
    </row>
    <row r="29" spans="1:10" x14ac:dyDescent="0.25">
      <c r="A29" s="18">
        <v>21</v>
      </c>
      <c r="B29" s="2" t="s">
        <v>588</v>
      </c>
      <c r="C29" s="44" t="s">
        <v>715</v>
      </c>
      <c r="D29" s="17" t="s">
        <v>848</v>
      </c>
      <c r="E29" s="128">
        <v>15000</v>
      </c>
      <c r="F29" s="128">
        <v>0</v>
      </c>
      <c r="G29" s="60">
        <v>0</v>
      </c>
      <c r="H29" s="60">
        <f t="shared" si="0"/>
        <v>0</v>
      </c>
      <c r="I29" s="60">
        <f t="shared" si="1"/>
        <v>15000</v>
      </c>
      <c r="J29" s="56" t="s">
        <v>198</v>
      </c>
    </row>
    <row r="30" spans="1:10" x14ac:dyDescent="0.25">
      <c r="A30" s="18">
        <v>22</v>
      </c>
      <c r="B30" s="2" t="s">
        <v>589</v>
      </c>
      <c r="C30" s="44" t="s">
        <v>715</v>
      </c>
      <c r="D30" s="17" t="s">
        <v>848</v>
      </c>
      <c r="E30" s="128">
        <v>22000</v>
      </c>
      <c r="F30" s="128">
        <v>0</v>
      </c>
      <c r="G30" s="60">
        <v>0</v>
      </c>
      <c r="H30" s="60">
        <f t="shared" si="0"/>
        <v>0</v>
      </c>
      <c r="I30" s="60">
        <f t="shared" si="1"/>
        <v>22000</v>
      </c>
      <c r="J30" s="56" t="s">
        <v>198</v>
      </c>
    </row>
    <row r="31" spans="1:10" x14ac:dyDescent="0.25">
      <c r="A31" s="18">
        <v>23</v>
      </c>
      <c r="B31" s="2" t="s">
        <v>590</v>
      </c>
      <c r="C31" s="44" t="s">
        <v>715</v>
      </c>
      <c r="D31" s="17" t="s">
        <v>848</v>
      </c>
      <c r="E31" s="128">
        <v>22000</v>
      </c>
      <c r="F31" s="128">
        <v>0</v>
      </c>
      <c r="G31" s="60">
        <v>0</v>
      </c>
      <c r="H31" s="60">
        <f t="shared" si="0"/>
        <v>0</v>
      </c>
      <c r="I31" s="60">
        <f t="shared" si="1"/>
        <v>22000</v>
      </c>
      <c r="J31" s="56" t="s">
        <v>198</v>
      </c>
    </row>
    <row r="32" spans="1:10" x14ac:dyDescent="0.25">
      <c r="A32" s="18">
        <v>24</v>
      </c>
      <c r="B32" s="2" t="s">
        <v>207</v>
      </c>
      <c r="C32" s="44" t="s">
        <v>715</v>
      </c>
      <c r="D32" s="17" t="s">
        <v>848</v>
      </c>
      <c r="E32" s="128">
        <v>18000</v>
      </c>
      <c r="F32" s="128">
        <v>0</v>
      </c>
      <c r="G32" s="60">
        <v>0</v>
      </c>
      <c r="H32" s="60">
        <f t="shared" si="0"/>
        <v>0</v>
      </c>
      <c r="I32" s="60">
        <f t="shared" si="1"/>
        <v>18000</v>
      </c>
      <c r="J32" s="56" t="s">
        <v>198</v>
      </c>
    </row>
    <row r="33" spans="1:10" x14ac:dyDescent="0.25">
      <c r="A33" s="18">
        <v>25</v>
      </c>
      <c r="B33" s="2" t="s">
        <v>8</v>
      </c>
      <c r="C33" s="44" t="s">
        <v>715</v>
      </c>
      <c r="D33" s="17" t="s">
        <v>848</v>
      </c>
      <c r="E33" s="128">
        <v>40000</v>
      </c>
      <c r="F33" s="128">
        <v>797.25</v>
      </c>
      <c r="G33" s="60">
        <v>0</v>
      </c>
      <c r="H33" s="60">
        <f t="shared" si="0"/>
        <v>797.25</v>
      </c>
      <c r="I33" s="60">
        <f t="shared" si="1"/>
        <v>39202.75</v>
      </c>
      <c r="J33" s="56" t="s">
        <v>198</v>
      </c>
    </row>
    <row r="34" spans="1:10" x14ac:dyDescent="0.25">
      <c r="A34" s="18">
        <v>26</v>
      </c>
      <c r="B34" s="2" t="s">
        <v>460</v>
      </c>
      <c r="C34" s="44" t="s">
        <v>715</v>
      </c>
      <c r="D34" s="17" t="s">
        <v>848</v>
      </c>
      <c r="E34" s="128">
        <v>18000</v>
      </c>
      <c r="F34" s="128">
        <v>0</v>
      </c>
      <c r="G34" s="60">
        <v>0</v>
      </c>
      <c r="H34" s="60">
        <f t="shared" si="0"/>
        <v>0</v>
      </c>
      <c r="I34" s="60">
        <f t="shared" si="1"/>
        <v>18000</v>
      </c>
      <c r="J34" s="56" t="s">
        <v>198</v>
      </c>
    </row>
    <row r="35" spans="1:10" x14ac:dyDescent="0.25">
      <c r="A35" s="18">
        <v>27</v>
      </c>
      <c r="B35" s="2" t="s">
        <v>591</v>
      </c>
      <c r="C35" s="44" t="s">
        <v>715</v>
      </c>
      <c r="D35" s="17" t="s">
        <v>848</v>
      </c>
      <c r="E35" s="128">
        <v>25000</v>
      </c>
      <c r="F35" s="128">
        <v>0</v>
      </c>
      <c r="G35" s="60">
        <v>0</v>
      </c>
      <c r="H35" s="60">
        <f t="shared" si="0"/>
        <v>0</v>
      </c>
      <c r="I35" s="60">
        <f t="shared" si="1"/>
        <v>25000</v>
      </c>
      <c r="J35" s="56" t="s">
        <v>198</v>
      </c>
    </row>
    <row r="36" spans="1:10" x14ac:dyDescent="0.25">
      <c r="A36" s="18">
        <v>28</v>
      </c>
      <c r="B36" s="2" t="s">
        <v>592</v>
      </c>
      <c r="C36" s="44" t="s">
        <v>715</v>
      </c>
      <c r="D36" s="17" t="s">
        <v>848</v>
      </c>
      <c r="E36" s="128">
        <v>15000</v>
      </c>
      <c r="F36" s="128">
        <v>0</v>
      </c>
      <c r="G36" s="60">
        <v>5819.07</v>
      </c>
      <c r="H36" s="60">
        <f t="shared" si="0"/>
        <v>5819.07</v>
      </c>
      <c r="I36" s="60">
        <f t="shared" si="1"/>
        <v>9180.93</v>
      </c>
      <c r="J36" s="56" t="s">
        <v>198</v>
      </c>
    </row>
    <row r="37" spans="1:10" x14ac:dyDescent="0.25">
      <c r="A37" s="18">
        <v>29</v>
      </c>
      <c r="B37" s="2" t="s">
        <v>461</v>
      </c>
      <c r="C37" s="44" t="s">
        <v>715</v>
      </c>
      <c r="D37" s="17" t="s">
        <v>848</v>
      </c>
      <c r="E37" s="128">
        <v>22000</v>
      </c>
      <c r="F37" s="128">
        <v>0</v>
      </c>
      <c r="G37" s="60">
        <v>5929.3</v>
      </c>
      <c r="H37" s="60">
        <f t="shared" si="0"/>
        <v>5929.3</v>
      </c>
      <c r="I37" s="60">
        <f t="shared" si="1"/>
        <v>16070.7</v>
      </c>
      <c r="J37" s="56" t="s">
        <v>198</v>
      </c>
    </row>
    <row r="38" spans="1:10" x14ac:dyDescent="0.25">
      <c r="A38" s="18">
        <v>30</v>
      </c>
      <c r="B38" s="2" t="s">
        <v>13</v>
      </c>
      <c r="C38" s="44" t="s">
        <v>715</v>
      </c>
      <c r="D38" s="17" t="s">
        <v>848</v>
      </c>
      <c r="E38" s="128">
        <v>40000</v>
      </c>
      <c r="F38" s="128">
        <v>797.25</v>
      </c>
      <c r="G38" s="60">
        <v>20736.28</v>
      </c>
      <c r="H38" s="60">
        <f t="shared" si="0"/>
        <v>21533.53</v>
      </c>
      <c r="I38" s="60">
        <f t="shared" si="1"/>
        <v>18466.47</v>
      </c>
      <c r="J38" s="56" t="s">
        <v>198</v>
      </c>
    </row>
    <row r="39" spans="1:10" x14ac:dyDescent="0.25">
      <c r="A39" s="18">
        <v>31</v>
      </c>
      <c r="B39" s="2" t="s">
        <v>593</v>
      </c>
      <c r="C39" s="44" t="s">
        <v>715</v>
      </c>
      <c r="D39" s="17" t="s">
        <v>848</v>
      </c>
      <c r="E39" s="128">
        <v>25000</v>
      </c>
      <c r="F39" s="128">
        <v>0</v>
      </c>
      <c r="G39" s="60">
        <v>0</v>
      </c>
      <c r="H39" s="60">
        <f t="shared" si="0"/>
        <v>0</v>
      </c>
      <c r="I39" s="60">
        <f t="shared" si="1"/>
        <v>25000</v>
      </c>
      <c r="J39" s="56" t="s">
        <v>199</v>
      </c>
    </row>
    <row r="40" spans="1:10" x14ac:dyDescent="0.25">
      <c r="A40" s="18">
        <v>32</v>
      </c>
      <c r="B40" s="2" t="s">
        <v>594</v>
      </c>
      <c r="C40" s="44" t="s">
        <v>715</v>
      </c>
      <c r="D40" s="17" t="s">
        <v>848</v>
      </c>
      <c r="E40" s="128">
        <v>15000</v>
      </c>
      <c r="F40" s="128">
        <v>0</v>
      </c>
      <c r="G40" s="60">
        <v>0</v>
      </c>
      <c r="H40" s="60">
        <f t="shared" si="0"/>
        <v>0</v>
      </c>
      <c r="I40" s="60">
        <f t="shared" si="1"/>
        <v>15000</v>
      </c>
      <c r="J40" s="56" t="s">
        <v>198</v>
      </c>
    </row>
    <row r="41" spans="1:10" x14ac:dyDescent="0.25">
      <c r="A41" s="18">
        <v>33</v>
      </c>
      <c r="B41" s="2" t="s">
        <v>462</v>
      </c>
      <c r="C41" s="44" t="s">
        <v>715</v>
      </c>
      <c r="D41" s="17" t="s">
        <v>848</v>
      </c>
      <c r="E41" s="128">
        <v>22000</v>
      </c>
      <c r="F41" s="128">
        <v>0</v>
      </c>
      <c r="G41" s="60">
        <v>5687.63</v>
      </c>
      <c r="H41" s="60">
        <f t="shared" ref="H41:H72" si="2">+F41+G41</f>
        <v>5687.63</v>
      </c>
      <c r="I41" s="60">
        <f t="shared" ref="I41:I72" si="3">+E41-H41</f>
        <v>16312.369999999999</v>
      </c>
      <c r="J41" s="56" t="s">
        <v>198</v>
      </c>
    </row>
    <row r="42" spans="1:10" x14ac:dyDescent="0.25">
      <c r="A42" s="18">
        <v>34</v>
      </c>
      <c r="B42" s="2" t="s">
        <v>595</v>
      </c>
      <c r="C42" s="44" t="s">
        <v>715</v>
      </c>
      <c r="D42" s="17" t="s">
        <v>848</v>
      </c>
      <c r="E42" s="128">
        <v>22000</v>
      </c>
      <c r="F42" s="128">
        <v>0</v>
      </c>
      <c r="G42" s="60">
        <v>9186.0499999999993</v>
      </c>
      <c r="H42" s="60">
        <f t="shared" si="2"/>
        <v>9186.0499999999993</v>
      </c>
      <c r="I42" s="60">
        <f t="shared" si="3"/>
        <v>12813.95</v>
      </c>
      <c r="J42" s="56" t="s">
        <v>198</v>
      </c>
    </row>
    <row r="43" spans="1:10" x14ac:dyDescent="0.25">
      <c r="A43" s="18">
        <v>35</v>
      </c>
      <c r="B43" s="2" t="s">
        <v>463</v>
      </c>
      <c r="C43" s="44" t="s">
        <v>715</v>
      </c>
      <c r="D43" s="17" t="s">
        <v>848</v>
      </c>
      <c r="E43" s="128">
        <v>35000</v>
      </c>
      <c r="F43" s="128">
        <v>47.25</v>
      </c>
      <c r="G43" s="60">
        <v>8251.07</v>
      </c>
      <c r="H43" s="60">
        <f t="shared" si="2"/>
        <v>8298.32</v>
      </c>
      <c r="I43" s="60">
        <f t="shared" si="3"/>
        <v>26701.68</v>
      </c>
      <c r="J43" s="56" t="s">
        <v>198</v>
      </c>
    </row>
    <row r="44" spans="1:10" x14ac:dyDescent="0.25">
      <c r="A44" s="18">
        <v>36</v>
      </c>
      <c r="B44" s="2" t="s">
        <v>596</v>
      </c>
      <c r="C44" s="44" t="s">
        <v>715</v>
      </c>
      <c r="D44" s="17" t="s">
        <v>848</v>
      </c>
      <c r="E44" s="128">
        <v>15000</v>
      </c>
      <c r="F44" s="128">
        <v>0</v>
      </c>
      <c r="G44" s="60">
        <v>0</v>
      </c>
      <c r="H44" s="60">
        <f t="shared" si="2"/>
        <v>0</v>
      </c>
      <c r="I44" s="60">
        <f t="shared" si="3"/>
        <v>15000</v>
      </c>
      <c r="J44" s="56" t="s">
        <v>198</v>
      </c>
    </row>
    <row r="45" spans="1:10" x14ac:dyDescent="0.25">
      <c r="A45" s="18">
        <v>37</v>
      </c>
      <c r="B45" s="2" t="s">
        <v>597</v>
      </c>
      <c r="C45" s="44" t="s">
        <v>715</v>
      </c>
      <c r="D45" s="17" t="s">
        <v>848</v>
      </c>
      <c r="E45" s="128">
        <v>29400</v>
      </c>
      <c r="F45" s="128">
        <v>0</v>
      </c>
      <c r="G45" s="60">
        <v>0</v>
      </c>
      <c r="H45" s="60">
        <f t="shared" si="2"/>
        <v>0</v>
      </c>
      <c r="I45" s="60">
        <f t="shared" si="3"/>
        <v>29400</v>
      </c>
      <c r="J45" s="56" t="s">
        <v>198</v>
      </c>
    </row>
    <row r="46" spans="1:10" x14ac:dyDescent="0.25">
      <c r="A46" s="18">
        <v>38</v>
      </c>
      <c r="B46" s="2" t="s">
        <v>598</v>
      </c>
      <c r="C46" s="44" t="s">
        <v>715</v>
      </c>
      <c r="D46" s="17" t="s">
        <v>848</v>
      </c>
      <c r="E46" s="128">
        <v>18000</v>
      </c>
      <c r="F46" s="128">
        <v>0</v>
      </c>
      <c r="G46" s="60">
        <v>0</v>
      </c>
      <c r="H46" s="60">
        <f t="shared" si="2"/>
        <v>0</v>
      </c>
      <c r="I46" s="60">
        <f t="shared" si="3"/>
        <v>18000</v>
      </c>
      <c r="J46" s="56" t="s">
        <v>198</v>
      </c>
    </row>
    <row r="47" spans="1:10" x14ac:dyDescent="0.25">
      <c r="A47" s="18">
        <v>39</v>
      </c>
      <c r="B47" s="2" t="s">
        <v>599</v>
      </c>
      <c r="C47" s="44" t="s">
        <v>715</v>
      </c>
      <c r="D47" s="17" t="s">
        <v>848</v>
      </c>
      <c r="E47" s="128">
        <v>18000</v>
      </c>
      <c r="F47" s="128">
        <v>0</v>
      </c>
      <c r="G47" s="60">
        <v>0</v>
      </c>
      <c r="H47" s="60">
        <f t="shared" si="2"/>
        <v>0</v>
      </c>
      <c r="I47" s="60">
        <f t="shared" si="3"/>
        <v>18000</v>
      </c>
      <c r="J47" s="56" t="s">
        <v>198</v>
      </c>
    </row>
    <row r="48" spans="1:10" x14ac:dyDescent="0.25">
      <c r="A48" s="18">
        <v>40</v>
      </c>
      <c r="B48" s="2" t="s">
        <v>600</v>
      </c>
      <c r="C48" s="44" t="s">
        <v>715</v>
      </c>
      <c r="D48" s="17" t="s">
        <v>848</v>
      </c>
      <c r="E48" s="128">
        <v>15000</v>
      </c>
      <c r="F48" s="128">
        <v>0</v>
      </c>
      <c r="G48" s="60">
        <v>0</v>
      </c>
      <c r="H48" s="60">
        <f t="shared" si="2"/>
        <v>0</v>
      </c>
      <c r="I48" s="60">
        <f t="shared" si="3"/>
        <v>15000</v>
      </c>
      <c r="J48" s="56" t="s">
        <v>198</v>
      </c>
    </row>
    <row r="49" spans="1:10" x14ac:dyDescent="0.25">
      <c r="A49" s="18">
        <v>41</v>
      </c>
      <c r="B49" s="2" t="s">
        <v>601</v>
      </c>
      <c r="C49" s="44" t="s">
        <v>715</v>
      </c>
      <c r="D49" s="17" t="s">
        <v>848</v>
      </c>
      <c r="E49" s="128">
        <v>15000</v>
      </c>
      <c r="F49" s="128">
        <v>0</v>
      </c>
      <c r="G49" s="60">
        <v>0</v>
      </c>
      <c r="H49" s="60">
        <f t="shared" si="2"/>
        <v>0</v>
      </c>
      <c r="I49" s="60">
        <f t="shared" si="3"/>
        <v>15000</v>
      </c>
      <c r="J49" s="56" t="s">
        <v>198</v>
      </c>
    </row>
    <row r="50" spans="1:10" x14ac:dyDescent="0.25">
      <c r="A50" s="18">
        <v>42</v>
      </c>
      <c r="B50" s="2" t="s">
        <v>602</v>
      </c>
      <c r="C50" s="44" t="s">
        <v>715</v>
      </c>
      <c r="D50" s="17" t="s">
        <v>848</v>
      </c>
      <c r="E50" s="128">
        <v>18000</v>
      </c>
      <c r="F50" s="128">
        <v>0</v>
      </c>
      <c r="G50" s="60">
        <v>0</v>
      </c>
      <c r="H50" s="60">
        <f t="shared" si="2"/>
        <v>0</v>
      </c>
      <c r="I50" s="60">
        <f t="shared" si="3"/>
        <v>18000</v>
      </c>
      <c r="J50" s="56" t="s">
        <v>198</v>
      </c>
    </row>
    <row r="51" spans="1:10" x14ac:dyDescent="0.25">
      <c r="A51" s="18">
        <v>43</v>
      </c>
      <c r="B51" s="2" t="s">
        <v>603</v>
      </c>
      <c r="C51" s="44" t="s">
        <v>715</v>
      </c>
      <c r="D51" s="17" t="s">
        <v>848</v>
      </c>
      <c r="E51" s="128">
        <v>18000</v>
      </c>
      <c r="F51" s="128">
        <v>0</v>
      </c>
      <c r="G51" s="60">
        <v>0</v>
      </c>
      <c r="H51" s="60">
        <f t="shared" si="2"/>
        <v>0</v>
      </c>
      <c r="I51" s="60">
        <f t="shared" si="3"/>
        <v>18000</v>
      </c>
      <c r="J51" s="56" t="s">
        <v>198</v>
      </c>
    </row>
    <row r="52" spans="1:10" x14ac:dyDescent="0.25">
      <c r="A52" s="18">
        <v>44</v>
      </c>
      <c r="B52" s="2" t="s">
        <v>443</v>
      </c>
      <c r="C52" s="44" t="s">
        <v>715</v>
      </c>
      <c r="D52" s="17" t="s">
        <v>848</v>
      </c>
      <c r="E52" s="128">
        <v>30000</v>
      </c>
      <c r="F52" s="128">
        <v>0</v>
      </c>
      <c r="G52" s="60">
        <v>12195.26</v>
      </c>
      <c r="H52" s="60">
        <f t="shared" si="2"/>
        <v>12195.26</v>
      </c>
      <c r="I52" s="60">
        <f t="shared" si="3"/>
        <v>17804.739999999998</v>
      </c>
      <c r="J52" s="56" t="s">
        <v>198</v>
      </c>
    </row>
    <row r="53" spans="1:10" x14ac:dyDescent="0.25">
      <c r="A53" s="18">
        <v>45</v>
      </c>
      <c r="B53" s="2" t="s">
        <v>605</v>
      </c>
      <c r="C53" s="44" t="s">
        <v>715</v>
      </c>
      <c r="D53" s="17" t="s">
        <v>848</v>
      </c>
      <c r="E53" s="128">
        <v>18000</v>
      </c>
      <c r="F53" s="128">
        <v>0</v>
      </c>
      <c r="G53" s="60">
        <v>0</v>
      </c>
      <c r="H53" s="60">
        <f t="shared" si="2"/>
        <v>0</v>
      </c>
      <c r="I53" s="60">
        <f t="shared" si="3"/>
        <v>18000</v>
      </c>
      <c r="J53" s="56" t="s">
        <v>198</v>
      </c>
    </row>
    <row r="54" spans="1:10" x14ac:dyDescent="0.25">
      <c r="A54" s="18">
        <v>46</v>
      </c>
      <c r="B54" s="2" t="s">
        <v>208</v>
      </c>
      <c r="C54" s="44" t="s">
        <v>715</v>
      </c>
      <c r="D54" s="17" t="s">
        <v>848</v>
      </c>
      <c r="E54" s="128">
        <v>18000</v>
      </c>
      <c r="F54" s="128">
        <v>0</v>
      </c>
      <c r="G54" s="60">
        <v>3060</v>
      </c>
      <c r="H54" s="60">
        <f t="shared" si="2"/>
        <v>3060</v>
      </c>
      <c r="I54" s="60">
        <f t="shared" si="3"/>
        <v>14940</v>
      </c>
      <c r="J54" s="56" t="s">
        <v>198</v>
      </c>
    </row>
    <row r="55" spans="1:10" x14ac:dyDescent="0.25">
      <c r="A55" s="18">
        <v>47</v>
      </c>
      <c r="B55" s="2" t="s">
        <v>606</v>
      </c>
      <c r="C55" s="44" t="s">
        <v>715</v>
      </c>
      <c r="D55" s="17" t="s">
        <v>848</v>
      </c>
      <c r="E55" s="128">
        <v>35000</v>
      </c>
      <c r="F55" s="128">
        <v>47.25</v>
      </c>
      <c r="G55" s="60">
        <v>5060.32</v>
      </c>
      <c r="H55" s="60">
        <f t="shared" si="2"/>
        <v>5107.57</v>
      </c>
      <c r="I55" s="60">
        <f t="shared" si="3"/>
        <v>29892.43</v>
      </c>
      <c r="J55" s="56" t="s">
        <v>198</v>
      </c>
    </row>
    <row r="56" spans="1:10" x14ac:dyDescent="0.25">
      <c r="A56" s="18">
        <v>48</v>
      </c>
      <c r="B56" s="2" t="s">
        <v>464</v>
      </c>
      <c r="C56" s="44" t="s">
        <v>715</v>
      </c>
      <c r="D56" s="17" t="s">
        <v>848</v>
      </c>
      <c r="E56" s="128">
        <v>18000</v>
      </c>
      <c r="F56" s="128">
        <v>0</v>
      </c>
      <c r="G56" s="60">
        <v>5542.59</v>
      </c>
      <c r="H56" s="60">
        <f t="shared" si="2"/>
        <v>5542.59</v>
      </c>
      <c r="I56" s="60">
        <f t="shared" si="3"/>
        <v>12457.41</v>
      </c>
      <c r="J56" s="56" t="s">
        <v>198</v>
      </c>
    </row>
    <row r="57" spans="1:10" x14ac:dyDescent="0.25">
      <c r="A57" s="18">
        <v>49</v>
      </c>
      <c r="B57" s="2" t="s">
        <v>607</v>
      </c>
      <c r="C57" s="44" t="s">
        <v>715</v>
      </c>
      <c r="D57" s="17" t="s">
        <v>848</v>
      </c>
      <c r="E57" s="128">
        <v>22000</v>
      </c>
      <c r="F57" s="128">
        <v>0</v>
      </c>
      <c r="G57" s="60">
        <v>0</v>
      </c>
      <c r="H57" s="60">
        <f t="shared" si="2"/>
        <v>0</v>
      </c>
      <c r="I57" s="60">
        <f t="shared" si="3"/>
        <v>22000</v>
      </c>
      <c r="J57" s="56" t="s">
        <v>198</v>
      </c>
    </row>
    <row r="58" spans="1:10" x14ac:dyDescent="0.25">
      <c r="A58" s="18">
        <v>50</v>
      </c>
      <c r="B58" s="2" t="s">
        <v>544</v>
      </c>
      <c r="C58" s="44" t="s">
        <v>715</v>
      </c>
      <c r="D58" s="17" t="s">
        <v>848</v>
      </c>
      <c r="E58" s="128">
        <v>18000</v>
      </c>
      <c r="F58" s="128">
        <v>0</v>
      </c>
      <c r="G58" s="60">
        <v>8167.83</v>
      </c>
      <c r="H58" s="60">
        <f t="shared" si="2"/>
        <v>8167.83</v>
      </c>
      <c r="I58" s="60">
        <f t="shared" si="3"/>
        <v>9832.17</v>
      </c>
      <c r="J58" s="56" t="s">
        <v>198</v>
      </c>
    </row>
    <row r="59" spans="1:10" x14ac:dyDescent="0.25">
      <c r="A59" s="18">
        <v>51</v>
      </c>
      <c r="B59" s="2" t="s">
        <v>608</v>
      </c>
      <c r="C59" s="44" t="s">
        <v>715</v>
      </c>
      <c r="D59" s="17" t="s">
        <v>848</v>
      </c>
      <c r="E59" s="128">
        <v>15000</v>
      </c>
      <c r="F59" s="128">
        <v>0</v>
      </c>
      <c r="G59" s="60">
        <v>0</v>
      </c>
      <c r="H59" s="60">
        <f t="shared" si="2"/>
        <v>0</v>
      </c>
      <c r="I59" s="60">
        <f t="shared" si="3"/>
        <v>15000</v>
      </c>
      <c r="J59" s="56" t="s">
        <v>198</v>
      </c>
    </row>
    <row r="60" spans="1:10" x14ac:dyDescent="0.25">
      <c r="A60" s="18">
        <v>52</v>
      </c>
      <c r="B60" s="2" t="s">
        <v>609</v>
      </c>
      <c r="C60" s="44" t="s">
        <v>715</v>
      </c>
      <c r="D60" s="17" t="s">
        <v>848</v>
      </c>
      <c r="E60" s="128">
        <v>18000</v>
      </c>
      <c r="F60" s="128">
        <v>0</v>
      </c>
      <c r="G60" s="60">
        <v>0</v>
      </c>
      <c r="H60" s="60">
        <f t="shared" si="2"/>
        <v>0</v>
      </c>
      <c r="I60" s="60">
        <f t="shared" si="3"/>
        <v>18000</v>
      </c>
      <c r="J60" s="56" t="s">
        <v>198</v>
      </c>
    </row>
    <row r="61" spans="1:10" x14ac:dyDescent="0.25">
      <c r="A61" s="18">
        <v>53</v>
      </c>
      <c r="B61" s="2" t="s">
        <v>465</v>
      </c>
      <c r="C61" s="44" t="s">
        <v>715</v>
      </c>
      <c r="D61" s="17" t="s">
        <v>848</v>
      </c>
      <c r="E61" s="128">
        <v>25000</v>
      </c>
      <c r="F61" s="128">
        <v>0</v>
      </c>
      <c r="G61" s="60">
        <v>6625.2800000000007</v>
      </c>
      <c r="H61" s="60">
        <f t="shared" si="2"/>
        <v>6625.2800000000007</v>
      </c>
      <c r="I61" s="60">
        <f t="shared" si="3"/>
        <v>18374.72</v>
      </c>
      <c r="J61" s="56" t="s">
        <v>198</v>
      </c>
    </row>
    <row r="62" spans="1:10" x14ac:dyDescent="0.25">
      <c r="A62" s="18">
        <v>54</v>
      </c>
      <c r="B62" s="2" t="s">
        <v>610</v>
      </c>
      <c r="C62" s="44" t="s">
        <v>715</v>
      </c>
      <c r="D62" s="17" t="s">
        <v>848</v>
      </c>
      <c r="E62" s="128">
        <v>22000</v>
      </c>
      <c r="F62" s="128">
        <v>0</v>
      </c>
      <c r="G62" s="60">
        <v>0</v>
      </c>
      <c r="H62" s="60">
        <f t="shared" si="2"/>
        <v>0</v>
      </c>
      <c r="I62" s="60">
        <f t="shared" si="3"/>
        <v>22000</v>
      </c>
      <c r="J62" s="56" t="s">
        <v>198</v>
      </c>
    </row>
    <row r="63" spans="1:10" x14ac:dyDescent="0.25">
      <c r="A63" s="18">
        <v>55</v>
      </c>
      <c r="B63" s="2" t="s">
        <v>209</v>
      </c>
      <c r="C63" s="44" t="s">
        <v>715</v>
      </c>
      <c r="D63" s="17" t="s">
        <v>848</v>
      </c>
      <c r="E63" s="128">
        <v>44500</v>
      </c>
      <c r="F63" s="128">
        <v>1472.25</v>
      </c>
      <c r="G63" s="60">
        <v>5785</v>
      </c>
      <c r="H63" s="60">
        <f t="shared" si="2"/>
        <v>7257.25</v>
      </c>
      <c r="I63" s="60">
        <f t="shared" si="3"/>
        <v>37242.75</v>
      </c>
      <c r="J63" s="56" t="s">
        <v>198</v>
      </c>
    </row>
    <row r="64" spans="1:10" x14ac:dyDescent="0.25">
      <c r="A64" s="18">
        <v>56</v>
      </c>
      <c r="B64" s="2" t="s">
        <v>934</v>
      </c>
      <c r="C64" s="44" t="s">
        <v>715</v>
      </c>
      <c r="D64" s="17" t="s">
        <v>848</v>
      </c>
      <c r="E64" s="128">
        <v>15000</v>
      </c>
      <c r="F64" s="128">
        <v>0</v>
      </c>
      <c r="G64" s="60">
        <v>0</v>
      </c>
      <c r="H64" s="60">
        <f t="shared" si="2"/>
        <v>0</v>
      </c>
      <c r="I64" s="60">
        <f t="shared" si="3"/>
        <v>15000</v>
      </c>
      <c r="J64" s="56" t="s">
        <v>198</v>
      </c>
    </row>
    <row r="65" spans="1:10" x14ac:dyDescent="0.25">
      <c r="A65" s="18">
        <v>57</v>
      </c>
      <c r="B65" s="2" t="s">
        <v>478</v>
      </c>
      <c r="C65" s="44" t="s">
        <v>715</v>
      </c>
      <c r="D65" s="17" t="s">
        <v>848</v>
      </c>
      <c r="E65" s="128">
        <v>18000</v>
      </c>
      <c r="F65" s="128">
        <v>0</v>
      </c>
      <c r="G65" s="60">
        <v>8820</v>
      </c>
      <c r="H65" s="60">
        <f t="shared" si="2"/>
        <v>8820</v>
      </c>
      <c r="I65" s="60">
        <f t="shared" si="3"/>
        <v>9180</v>
      </c>
      <c r="J65" s="56" t="s">
        <v>199</v>
      </c>
    </row>
    <row r="66" spans="1:10" x14ac:dyDescent="0.25">
      <c r="A66" s="18">
        <v>58</v>
      </c>
      <c r="B66" s="2" t="s">
        <v>466</v>
      </c>
      <c r="C66" s="44" t="s">
        <v>715</v>
      </c>
      <c r="D66" s="17" t="s">
        <v>848</v>
      </c>
      <c r="E66" s="128">
        <v>18000</v>
      </c>
      <c r="F66" s="128">
        <v>0</v>
      </c>
      <c r="G66" s="60">
        <v>4756.83</v>
      </c>
      <c r="H66" s="60">
        <f t="shared" si="2"/>
        <v>4756.83</v>
      </c>
      <c r="I66" s="60">
        <f t="shared" si="3"/>
        <v>13243.17</v>
      </c>
      <c r="J66" s="56" t="s">
        <v>198</v>
      </c>
    </row>
    <row r="67" spans="1:10" x14ac:dyDescent="0.25">
      <c r="A67" s="18">
        <v>59</v>
      </c>
      <c r="B67" s="2" t="s">
        <v>611</v>
      </c>
      <c r="C67" s="44" t="s">
        <v>715</v>
      </c>
      <c r="D67" s="17" t="s">
        <v>848</v>
      </c>
      <c r="E67" s="128">
        <v>18000</v>
      </c>
      <c r="F67" s="128">
        <v>0</v>
      </c>
      <c r="G67" s="60">
        <v>1080</v>
      </c>
      <c r="H67" s="60">
        <f t="shared" si="2"/>
        <v>1080</v>
      </c>
      <c r="I67" s="60">
        <f t="shared" si="3"/>
        <v>16920</v>
      </c>
      <c r="J67" s="56" t="s">
        <v>198</v>
      </c>
    </row>
    <row r="68" spans="1:10" x14ac:dyDescent="0.25">
      <c r="A68" s="18">
        <v>60</v>
      </c>
      <c r="B68" s="2" t="s">
        <v>612</v>
      </c>
      <c r="C68" s="44" t="s">
        <v>715</v>
      </c>
      <c r="D68" s="17" t="s">
        <v>848</v>
      </c>
      <c r="E68" s="128">
        <v>22000</v>
      </c>
      <c r="F68" s="128">
        <v>0</v>
      </c>
      <c r="G68" s="60">
        <v>0</v>
      </c>
      <c r="H68" s="60">
        <f t="shared" si="2"/>
        <v>0</v>
      </c>
      <c r="I68" s="60">
        <f t="shared" si="3"/>
        <v>22000</v>
      </c>
      <c r="J68" s="56" t="s">
        <v>198</v>
      </c>
    </row>
    <row r="69" spans="1:10" x14ac:dyDescent="0.25">
      <c r="A69" s="18">
        <v>61</v>
      </c>
      <c r="B69" s="2" t="s">
        <v>613</v>
      </c>
      <c r="C69" s="44" t="s">
        <v>715</v>
      </c>
      <c r="D69" s="17" t="s">
        <v>848</v>
      </c>
      <c r="E69" s="128">
        <v>18000</v>
      </c>
      <c r="F69" s="128">
        <v>0</v>
      </c>
      <c r="G69" s="60">
        <v>0</v>
      </c>
      <c r="H69" s="60">
        <f t="shared" si="2"/>
        <v>0</v>
      </c>
      <c r="I69" s="60">
        <f t="shared" si="3"/>
        <v>18000</v>
      </c>
      <c r="J69" s="56" t="s">
        <v>198</v>
      </c>
    </row>
    <row r="70" spans="1:10" x14ac:dyDescent="0.25">
      <c r="A70" s="18">
        <v>62</v>
      </c>
      <c r="B70" s="2" t="s">
        <v>614</v>
      </c>
      <c r="C70" s="44" t="s">
        <v>715</v>
      </c>
      <c r="D70" s="17" t="s">
        <v>848</v>
      </c>
      <c r="E70" s="128">
        <v>18000</v>
      </c>
      <c r="F70" s="128">
        <v>0</v>
      </c>
      <c r="G70" s="60">
        <v>0</v>
      </c>
      <c r="H70" s="60">
        <f t="shared" si="2"/>
        <v>0</v>
      </c>
      <c r="I70" s="60">
        <f t="shared" si="3"/>
        <v>18000</v>
      </c>
      <c r="J70" s="56" t="s">
        <v>198</v>
      </c>
    </row>
    <row r="71" spans="1:10" x14ac:dyDescent="0.25">
      <c r="A71" s="18">
        <v>63</v>
      </c>
      <c r="B71" s="2" t="s">
        <v>467</v>
      </c>
      <c r="C71" s="44" t="s">
        <v>715</v>
      </c>
      <c r="D71" s="17" t="s">
        <v>848</v>
      </c>
      <c r="E71" s="128">
        <v>22000</v>
      </c>
      <c r="F71" s="128">
        <v>0</v>
      </c>
      <c r="G71" s="60">
        <v>13759.91</v>
      </c>
      <c r="H71" s="60">
        <f t="shared" si="2"/>
        <v>13759.91</v>
      </c>
      <c r="I71" s="60">
        <f t="shared" si="3"/>
        <v>8240.09</v>
      </c>
      <c r="J71" s="56" t="s">
        <v>198</v>
      </c>
    </row>
    <row r="72" spans="1:10" x14ac:dyDescent="0.25">
      <c r="A72" s="18">
        <v>64</v>
      </c>
      <c r="B72" s="2" t="s">
        <v>615</v>
      </c>
      <c r="C72" s="44" t="s">
        <v>715</v>
      </c>
      <c r="D72" s="17" t="s">
        <v>848</v>
      </c>
      <c r="E72" s="128">
        <v>22000</v>
      </c>
      <c r="F72" s="128">
        <v>0</v>
      </c>
      <c r="G72" s="60">
        <v>0</v>
      </c>
      <c r="H72" s="60">
        <f t="shared" si="2"/>
        <v>0</v>
      </c>
      <c r="I72" s="60">
        <f t="shared" si="3"/>
        <v>22000</v>
      </c>
      <c r="J72" s="56" t="s">
        <v>198</v>
      </c>
    </row>
    <row r="73" spans="1:10" x14ac:dyDescent="0.25">
      <c r="A73" s="18">
        <v>65</v>
      </c>
      <c r="B73" s="2" t="s">
        <v>616</v>
      </c>
      <c r="C73" s="44" t="s">
        <v>715</v>
      </c>
      <c r="D73" s="17" t="s">
        <v>848</v>
      </c>
      <c r="E73" s="128">
        <v>22000</v>
      </c>
      <c r="F73" s="128">
        <v>0</v>
      </c>
      <c r="G73" s="60">
        <v>0</v>
      </c>
      <c r="H73" s="60">
        <f t="shared" ref="H73:H104" si="4">+F73+G73</f>
        <v>0</v>
      </c>
      <c r="I73" s="60">
        <f t="shared" ref="I73:I104" si="5">+E73-H73</f>
        <v>22000</v>
      </c>
      <c r="J73" s="56" t="s">
        <v>198</v>
      </c>
    </row>
    <row r="74" spans="1:10" x14ac:dyDescent="0.25">
      <c r="A74" s="18">
        <v>66</v>
      </c>
      <c r="B74" s="2" t="s">
        <v>617</v>
      </c>
      <c r="C74" s="44" t="s">
        <v>715</v>
      </c>
      <c r="D74" s="17" t="s">
        <v>848</v>
      </c>
      <c r="E74" s="128">
        <v>18000</v>
      </c>
      <c r="F74" s="128">
        <v>0</v>
      </c>
      <c r="G74" s="60">
        <v>0</v>
      </c>
      <c r="H74" s="60">
        <f t="shared" si="4"/>
        <v>0</v>
      </c>
      <c r="I74" s="60">
        <f t="shared" si="5"/>
        <v>18000</v>
      </c>
      <c r="J74" s="56" t="s">
        <v>198</v>
      </c>
    </row>
    <row r="75" spans="1:10" x14ac:dyDescent="0.25">
      <c r="A75" s="18">
        <v>67</v>
      </c>
      <c r="B75" s="2" t="s">
        <v>618</v>
      </c>
      <c r="C75" s="44" t="s">
        <v>715</v>
      </c>
      <c r="D75" s="17" t="s">
        <v>848</v>
      </c>
      <c r="E75" s="128">
        <v>15000</v>
      </c>
      <c r="F75" s="128">
        <v>0</v>
      </c>
      <c r="G75" s="60">
        <v>0</v>
      </c>
      <c r="H75" s="60">
        <f t="shared" si="4"/>
        <v>0</v>
      </c>
      <c r="I75" s="60">
        <f t="shared" si="5"/>
        <v>15000</v>
      </c>
      <c r="J75" s="56" t="s">
        <v>198</v>
      </c>
    </row>
    <row r="76" spans="1:10" x14ac:dyDescent="0.25">
      <c r="A76" s="18">
        <v>68</v>
      </c>
      <c r="B76" s="2" t="s">
        <v>619</v>
      </c>
      <c r="C76" s="44" t="s">
        <v>715</v>
      </c>
      <c r="D76" s="17" t="s">
        <v>848</v>
      </c>
      <c r="E76" s="128">
        <v>15000</v>
      </c>
      <c r="F76" s="128">
        <v>0</v>
      </c>
      <c r="G76" s="60">
        <v>0</v>
      </c>
      <c r="H76" s="60">
        <f t="shared" si="4"/>
        <v>0</v>
      </c>
      <c r="I76" s="60">
        <f t="shared" si="5"/>
        <v>15000</v>
      </c>
      <c r="J76" s="56" t="s">
        <v>198</v>
      </c>
    </row>
    <row r="77" spans="1:10" x14ac:dyDescent="0.25">
      <c r="A77" s="18">
        <v>69</v>
      </c>
      <c r="B77" s="2" t="s">
        <v>210</v>
      </c>
      <c r="C77" s="44" t="s">
        <v>715</v>
      </c>
      <c r="D77" s="17" t="s">
        <v>848</v>
      </c>
      <c r="E77" s="128">
        <v>22000</v>
      </c>
      <c r="F77" s="128">
        <v>0</v>
      </c>
      <c r="G77" s="60">
        <v>1980</v>
      </c>
      <c r="H77" s="60">
        <f t="shared" si="4"/>
        <v>1980</v>
      </c>
      <c r="I77" s="60">
        <f t="shared" si="5"/>
        <v>20020</v>
      </c>
      <c r="J77" s="56" t="s">
        <v>198</v>
      </c>
    </row>
    <row r="78" spans="1:10" x14ac:dyDescent="0.25">
      <c r="A78" s="18">
        <v>70</v>
      </c>
      <c r="B78" s="2" t="s">
        <v>620</v>
      </c>
      <c r="C78" s="44" t="s">
        <v>715</v>
      </c>
      <c r="D78" s="17" t="s">
        <v>848</v>
      </c>
      <c r="E78" s="128">
        <v>15000</v>
      </c>
      <c r="F78" s="128">
        <v>0</v>
      </c>
      <c r="G78" s="60">
        <v>0</v>
      </c>
      <c r="H78" s="60">
        <f t="shared" si="4"/>
        <v>0</v>
      </c>
      <c r="I78" s="60">
        <f t="shared" si="5"/>
        <v>15000</v>
      </c>
      <c r="J78" s="56" t="s">
        <v>198</v>
      </c>
    </row>
    <row r="79" spans="1:10" x14ac:dyDescent="0.25">
      <c r="A79" s="18">
        <v>71</v>
      </c>
      <c r="B79" s="2" t="s">
        <v>371</v>
      </c>
      <c r="C79" s="44" t="s">
        <v>715</v>
      </c>
      <c r="D79" s="17" t="s">
        <v>848</v>
      </c>
      <c r="E79" s="128">
        <v>29400</v>
      </c>
      <c r="F79" s="128">
        <v>0</v>
      </c>
      <c r="G79" s="60">
        <v>1470</v>
      </c>
      <c r="H79" s="60">
        <f t="shared" si="4"/>
        <v>1470</v>
      </c>
      <c r="I79" s="60">
        <f t="shared" si="5"/>
        <v>27930</v>
      </c>
      <c r="J79" s="56" t="s">
        <v>199</v>
      </c>
    </row>
    <row r="80" spans="1:10" x14ac:dyDescent="0.25">
      <c r="A80" s="18">
        <v>72</v>
      </c>
      <c r="B80" s="2" t="s">
        <v>621</v>
      </c>
      <c r="C80" s="44" t="s">
        <v>715</v>
      </c>
      <c r="D80" s="17" t="s">
        <v>848</v>
      </c>
      <c r="E80" s="128">
        <v>22000</v>
      </c>
      <c r="F80" s="128">
        <v>0</v>
      </c>
      <c r="G80" s="60">
        <v>0</v>
      </c>
      <c r="H80" s="60">
        <f t="shared" si="4"/>
        <v>0</v>
      </c>
      <c r="I80" s="60">
        <f t="shared" si="5"/>
        <v>22000</v>
      </c>
      <c r="J80" s="56" t="s">
        <v>198</v>
      </c>
    </row>
    <row r="81" spans="1:10" x14ac:dyDescent="0.25">
      <c r="A81" s="18">
        <v>73</v>
      </c>
      <c r="B81" s="2" t="s">
        <v>468</v>
      </c>
      <c r="C81" s="44" t="s">
        <v>715</v>
      </c>
      <c r="D81" s="17" t="s">
        <v>848</v>
      </c>
      <c r="E81" s="128">
        <v>22000</v>
      </c>
      <c r="F81" s="128">
        <v>0</v>
      </c>
      <c r="G81" s="60">
        <v>2640</v>
      </c>
      <c r="H81" s="60">
        <f t="shared" si="4"/>
        <v>2640</v>
      </c>
      <c r="I81" s="60">
        <f t="shared" si="5"/>
        <v>19360</v>
      </c>
      <c r="J81" s="56" t="s">
        <v>198</v>
      </c>
    </row>
    <row r="82" spans="1:10" x14ac:dyDescent="0.25">
      <c r="A82" s="18">
        <v>74</v>
      </c>
      <c r="B82" s="2" t="s">
        <v>622</v>
      </c>
      <c r="C82" s="44" t="s">
        <v>715</v>
      </c>
      <c r="D82" s="17" t="s">
        <v>848</v>
      </c>
      <c r="E82" s="128">
        <v>15000</v>
      </c>
      <c r="F82" s="128">
        <v>0</v>
      </c>
      <c r="G82" s="60">
        <v>0</v>
      </c>
      <c r="H82" s="60">
        <f t="shared" si="4"/>
        <v>0</v>
      </c>
      <c r="I82" s="60">
        <f t="shared" si="5"/>
        <v>15000</v>
      </c>
      <c r="J82" s="56" t="s">
        <v>198</v>
      </c>
    </row>
    <row r="83" spans="1:10" x14ac:dyDescent="0.25">
      <c r="A83" s="18">
        <v>75</v>
      </c>
      <c r="B83" s="2" t="s">
        <v>623</v>
      </c>
      <c r="C83" s="44" t="s">
        <v>715</v>
      </c>
      <c r="D83" s="17" t="s">
        <v>848</v>
      </c>
      <c r="E83" s="128">
        <v>30000</v>
      </c>
      <c r="F83" s="128">
        <v>0</v>
      </c>
      <c r="G83" s="60">
        <v>5100</v>
      </c>
      <c r="H83" s="60">
        <f t="shared" si="4"/>
        <v>5100</v>
      </c>
      <c r="I83" s="60">
        <f t="shared" si="5"/>
        <v>24900</v>
      </c>
      <c r="J83" s="56" t="s">
        <v>198</v>
      </c>
    </row>
    <row r="84" spans="1:10" x14ac:dyDescent="0.25">
      <c r="A84" s="18">
        <v>76</v>
      </c>
      <c r="B84" s="2" t="s">
        <v>624</v>
      </c>
      <c r="C84" s="44" t="s">
        <v>715</v>
      </c>
      <c r="D84" s="17" t="s">
        <v>848</v>
      </c>
      <c r="E84" s="128">
        <v>15000</v>
      </c>
      <c r="F84" s="128">
        <v>0</v>
      </c>
      <c r="G84" s="60">
        <v>0</v>
      </c>
      <c r="H84" s="60">
        <f t="shared" si="4"/>
        <v>0</v>
      </c>
      <c r="I84" s="60">
        <f t="shared" si="5"/>
        <v>15000</v>
      </c>
      <c r="J84" s="56" t="s">
        <v>198</v>
      </c>
    </row>
    <row r="85" spans="1:10" x14ac:dyDescent="0.25">
      <c r="A85" s="18">
        <v>77</v>
      </c>
      <c r="B85" s="2" t="s">
        <v>625</v>
      </c>
      <c r="C85" s="44" t="s">
        <v>715</v>
      </c>
      <c r="D85" s="17" t="s">
        <v>848</v>
      </c>
      <c r="E85" s="128">
        <v>30000</v>
      </c>
      <c r="F85" s="128">
        <v>0</v>
      </c>
      <c r="G85" s="60">
        <v>0</v>
      </c>
      <c r="H85" s="60">
        <f t="shared" si="4"/>
        <v>0</v>
      </c>
      <c r="I85" s="60">
        <f t="shared" si="5"/>
        <v>30000</v>
      </c>
      <c r="J85" s="56" t="s">
        <v>198</v>
      </c>
    </row>
    <row r="86" spans="1:10" x14ac:dyDescent="0.25">
      <c r="A86" s="18">
        <v>78</v>
      </c>
      <c r="B86" s="2" t="s">
        <v>680</v>
      </c>
      <c r="C86" s="44" t="s">
        <v>715</v>
      </c>
      <c r="D86" s="17" t="s">
        <v>848</v>
      </c>
      <c r="E86" s="128">
        <v>15000</v>
      </c>
      <c r="F86" s="128">
        <v>0</v>
      </c>
      <c r="G86" s="60">
        <v>1050</v>
      </c>
      <c r="H86" s="60">
        <f t="shared" si="4"/>
        <v>1050</v>
      </c>
      <c r="I86" s="60">
        <f t="shared" si="5"/>
        <v>13950</v>
      </c>
      <c r="J86" s="56" t="s">
        <v>199</v>
      </c>
    </row>
    <row r="87" spans="1:10" x14ac:dyDescent="0.25">
      <c r="A87" s="18">
        <v>79</v>
      </c>
      <c r="B87" s="2" t="s">
        <v>823</v>
      </c>
      <c r="C87" s="44" t="s">
        <v>715</v>
      </c>
      <c r="D87" s="17" t="s">
        <v>848</v>
      </c>
      <c r="E87" s="128">
        <v>80000</v>
      </c>
      <c r="F87" s="128">
        <v>8582.8700000000008</v>
      </c>
      <c r="G87" s="60">
        <v>20573.02</v>
      </c>
      <c r="H87" s="60">
        <f t="shared" si="4"/>
        <v>29155.89</v>
      </c>
      <c r="I87" s="60">
        <f t="shared" si="5"/>
        <v>50844.11</v>
      </c>
      <c r="J87" s="56" t="s">
        <v>198</v>
      </c>
    </row>
    <row r="88" spans="1:10" x14ac:dyDescent="0.25">
      <c r="A88" s="18">
        <v>80</v>
      </c>
      <c r="B88" s="2" t="s">
        <v>824</v>
      </c>
      <c r="C88" s="44" t="s">
        <v>715</v>
      </c>
      <c r="D88" s="17" t="s">
        <v>848</v>
      </c>
      <c r="E88" s="128">
        <v>22000</v>
      </c>
      <c r="F88" s="128">
        <v>0</v>
      </c>
      <c r="G88" s="60">
        <v>1100</v>
      </c>
      <c r="H88" s="60">
        <f t="shared" si="4"/>
        <v>1100</v>
      </c>
      <c r="I88" s="60">
        <f t="shared" si="5"/>
        <v>20900</v>
      </c>
      <c r="J88" s="56" t="s">
        <v>198</v>
      </c>
    </row>
    <row r="89" spans="1:10" x14ac:dyDescent="0.25">
      <c r="A89" s="18">
        <v>81</v>
      </c>
      <c r="B89" s="2" t="s">
        <v>825</v>
      </c>
      <c r="C89" s="44" t="s">
        <v>715</v>
      </c>
      <c r="D89" s="17" t="s">
        <v>848</v>
      </c>
      <c r="E89" s="128">
        <v>80000</v>
      </c>
      <c r="F89" s="128">
        <v>8582.8700000000008</v>
      </c>
      <c r="G89" s="60">
        <v>0</v>
      </c>
      <c r="H89" s="60">
        <f t="shared" si="4"/>
        <v>8582.8700000000008</v>
      </c>
      <c r="I89" s="60">
        <f t="shared" si="5"/>
        <v>71417.13</v>
      </c>
      <c r="J89" s="56" t="s">
        <v>198</v>
      </c>
    </row>
    <row r="90" spans="1:10" x14ac:dyDescent="0.25">
      <c r="A90" s="18">
        <v>82</v>
      </c>
      <c r="B90" s="2" t="s">
        <v>826</v>
      </c>
      <c r="C90" s="44" t="s">
        <v>715</v>
      </c>
      <c r="D90" s="17" t="s">
        <v>848</v>
      </c>
      <c r="E90" s="128">
        <v>35000</v>
      </c>
      <c r="F90" s="128">
        <v>47.25</v>
      </c>
      <c r="G90" s="60">
        <v>0</v>
      </c>
      <c r="H90" s="60">
        <f t="shared" si="4"/>
        <v>47.25</v>
      </c>
      <c r="I90" s="60">
        <f t="shared" si="5"/>
        <v>34952.75</v>
      </c>
      <c r="J90" s="56" t="s">
        <v>198</v>
      </c>
    </row>
    <row r="91" spans="1:10" x14ac:dyDescent="0.25">
      <c r="A91" s="18">
        <v>83</v>
      </c>
      <c r="B91" s="2" t="s">
        <v>827</v>
      </c>
      <c r="C91" s="44" t="s">
        <v>715</v>
      </c>
      <c r="D91" s="17" t="s">
        <v>848</v>
      </c>
      <c r="E91" s="128">
        <v>25000</v>
      </c>
      <c r="F91" s="128">
        <v>0</v>
      </c>
      <c r="G91" s="60">
        <v>0</v>
      </c>
      <c r="H91" s="60">
        <f t="shared" si="4"/>
        <v>0</v>
      </c>
      <c r="I91" s="60">
        <f t="shared" si="5"/>
        <v>25000</v>
      </c>
      <c r="J91" s="56" t="s">
        <v>198</v>
      </c>
    </row>
    <row r="92" spans="1:10" x14ac:dyDescent="0.25">
      <c r="A92" s="18">
        <v>84</v>
      </c>
      <c r="B92" s="2" t="s">
        <v>828</v>
      </c>
      <c r="C92" s="44" t="s">
        <v>715</v>
      </c>
      <c r="D92" s="17" t="s">
        <v>848</v>
      </c>
      <c r="E92" s="128">
        <v>50000</v>
      </c>
      <c r="F92" s="128">
        <v>2297.25</v>
      </c>
      <c r="G92" s="60">
        <v>0</v>
      </c>
      <c r="H92" s="60">
        <f t="shared" si="4"/>
        <v>2297.25</v>
      </c>
      <c r="I92" s="60">
        <f t="shared" si="5"/>
        <v>47702.75</v>
      </c>
      <c r="J92" s="56" t="s">
        <v>199</v>
      </c>
    </row>
    <row r="93" spans="1:10" x14ac:dyDescent="0.25">
      <c r="A93" s="18">
        <v>85</v>
      </c>
      <c r="B93" s="2" t="s">
        <v>829</v>
      </c>
      <c r="C93" s="44" t="s">
        <v>715</v>
      </c>
      <c r="D93" s="17" t="s">
        <v>848</v>
      </c>
      <c r="E93" s="128">
        <v>40000</v>
      </c>
      <c r="F93" s="128">
        <v>797.25</v>
      </c>
      <c r="G93" s="60">
        <v>0</v>
      </c>
      <c r="H93" s="60">
        <f t="shared" si="4"/>
        <v>797.25</v>
      </c>
      <c r="I93" s="60">
        <f t="shared" si="5"/>
        <v>39202.75</v>
      </c>
      <c r="J93" s="56" t="s">
        <v>198</v>
      </c>
    </row>
    <row r="94" spans="1:10" x14ac:dyDescent="0.25">
      <c r="A94" s="18">
        <v>86</v>
      </c>
      <c r="B94" s="2" t="s">
        <v>830</v>
      </c>
      <c r="C94" s="44" t="s">
        <v>715</v>
      </c>
      <c r="D94" s="17" t="s">
        <v>848</v>
      </c>
      <c r="E94" s="128">
        <v>22000</v>
      </c>
      <c r="F94" s="128">
        <v>0</v>
      </c>
      <c r="G94" s="60">
        <v>0</v>
      </c>
      <c r="H94" s="60">
        <f t="shared" si="4"/>
        <v>0</v>
      </c>
      <c r="I94" s="60">
        <f t="shared" si="5"/>
        <v>22000</v>
      </c>
      <c r="J94" s="56" t="s">
        <v>198</v>
      </c>
    </row>
    <row r="95" spans="1:10" x14ac:dyDescent="0.25">
      <c r="A95" s="18">
        <v>87</v>
      </c>
      <c r="B95" s="2" t="s">
        <v>831</v>
      </c>
      <c r="C95" s="44" t="s">
        <v>715</v>
      </c>
      <c r="D95" s="17" t="s">
        <v>848</v>
      </c>
      <c r="E95" s="128">
        <v>35000</v>
      </c>
      <c r="F95" s="128">
        <v>47.25</v>
      </c>
      <c r="G95" s="60">
        <v>0</v>
      </c>
      <c r="H95" s="60">
        <f t="shared" si="4"/>
        <v>47.25</v>
      </c>
      <c r="I95" s="60">
        <f t="shared" si="5"/>
        <v>34952.75</v>
      </c>
      <c r="J95" s="56" t="s">
        <v>198</v>
      </c>
    </row>
    <row r="96" spans="1:10" x14ac:dyDescent="0.25">
      <c r="A96" s="18">
        <v>88</v>
      </c>
      <c r="B96" s="2" t="s">
        <v>832</v>
      </c>
      <c r="C96" s="44" t="s">
        <v>715</v>
      </c>
      <c r="D96" s="17" t="s">
        <v>848</v>
      </c>
      <c r="E96" s="128">
        <v>25000</v>
      </c>
      <c r="F96" s="128">
        <v>0</v>
      </c>
      <c r="G96" s="60">
        <v>0</v>
      </c>
      <c r="H96" s="60">
        <f t="shared" si="4"/>
        <v>0</v>
      </c>
      <c r="I96" s="60">
        <f t="shared" si="5"/>
        <v>25000</v>
      </c>
      <c r="J96" s="56" t="s">
        <v>198</v>
      </c>
    </row>
    <row r="97" spans="1:10" x14ac:dyDescent="0.25">
      <c r="A97" s="18">
        <v>89</v>
      </c>
      <c r="B97" s="2" t="s">
        <v>833</v>
      </c>
      <c r="C97" s="44" t="s">
        <v>715</v>
      </c>
      <c r="D97" s="17" t="s">
        <v>848</v>
      </c>
      <c r="E97" s="128">
        <v>35000</v>
      </c>
      <c r="F97" s="128">
        <v>47.25</v>
      </c>
      <c r="G97" s="60">
        <v>0</v>
      </c>
      <c r="H97" s="60">
        <f t="shared" si="4"/>
        <v>47.25</v>
      </c>
      <c r="I97" s="60">
        <f t="shared" si="5"/>
        <v>34952.75</v>
      </c>
      <c r="J97" s="56" t="s">
        <v>198</v>
      </c>
    </row>
    <row r="98" spans="1:10" x14ac:dyDescent="0.25">
      <c r="A98" s="18">
        <v>90</v>
      </c>
      <c r="B98" s="2" t="s">
        <v>884</v>
      </c>
      <c r="C98" s="44" t="s">
        <v>715</v>
      </c>
      <c r="D98" s="17" t="s">
        <v>848</v>
      </c>
      <c r="E98" s="128">
        <v>45000</v>
      </c>
      <c r="F98" s="128">
        <v>900.84</v>
      </c>
      <c r="G98" s="60">
        <v>5879.82</v>
      </c>
      <c r="H98" s="60">
        <f t="shared" si="4"/>
        <v>6780.66</v>
      </c>
      <c r="I98" s="60">
        <f t="shared" si="5"/>
        <v>38219.339999999997</v>
      </c>
      <c r="J98" s="56" t="s">
        <v>198</v>
      </c>
    </row>
    <row r="99" spans="1:10" x14ac:dyDescent="0.25">
      <c r="A99" s="18">
        <v>91</v>
      </c>
      <c r="B99" s="2" t="s">
        <v>834</v>
      </c>
      <c r="C99" s="44" t="s">
        <v>715</v>
      </c>
      <c r="D99" s="17" t="s">
        <v>848</v>
      </c>
      <c r="E99" s="128">
        <v>25000</v>
      </c>
      <c r="F99" s="128">
        <v>0</v>
      </c>
      <c r="G99" s="60">
        <v>0</v>
      </c>
      <c r="H99" s="60">
        <f t="shared" si="4"/>
        <v>0</v>
      </c>
      <c r="I99" s="60">
        <f t="shared" si="5"/>
        <v>25000</v>
      </c>
      <c r="J99" s="56" t="s">
        <v>198</v>
      </c>
    </row>
    <row r="100" spans="1:10" x14ac:dyDescent="0.25">
      <c r="A100" s="18">
        <v>92</v>
      </c>
      <c r="B100" s="44" t="s">
        <v>852</v>
      </c>
      <c r="C100" s="44" t="s">
        <v>715</v>
      </c>
      <c r="D100" s="17" t="s">
        <v>848</v>
      </c>
      <c r="E100" s="128">
        <v>22000</v>
      </c>
      <c r="F100" s="128">
        <v>0</v>
      </c>
      <c r="G100" s="60">
        <v>0</v>
      </c>
      <c r="H100" s="60">
        <f t="shared" si="4"/>
        <v>0</v>
      </c>
      <c r="I100" s="60">
        <f t="shared" si="5"/>
        <v>22000</v>
      </c>
      <c r="J100" s="56" t="s">
        <v>198</v>
      </c>
    </row>
    <row r="101" spans="1:10" x14ac:dyDescent="0.25">
      <c r="A101" s="18">
        <v>93</v>
      </c>
      <c r="B101" s="44" t="s">
        <v>853</v>
      </c>
      <c r="C101" s="44" t="s">
        <v>715</v>
      </c>
      <c r="D101" s="17" t="s">
        <v>848</v>
      </c>
      <c r="E101" s="128">
        <v>25000</v>
      </c>
      <c r="F101" s="128">
        <v>0</v>
      </c>
      <c r="G101" s="60">
        <v>0</v>
      </c>
      <c r="H101" s="60">
        <f t="shared" si="4"/>
        <v>0</v>
      </c>
      <c r="I101" s="60">
        <f t="shared" si="5"/>
        <v>25000</v>
      </c>
      <c r="J101" s="56" t="s">
        <v>199</v>
      </c>
    </row>
    <row r="102" spans="1:10" x14ac:dyDescent="0.25">
      <c r="A102" s="18">
        <v>94</v>
      </c>
      <c r="B102" s="44" t="s">
        <v>854</v>
      </c>
      <c r="C102" s="44" t="s">
        <v>715</v>
      </c>
      <c r="D102" s="17" t="s">
        <v>848</v>
      </c>
      <c r="E102" s="128">
        <v>25000</v>
      </c>
      <c r="F102" s="128">
        <v>0</v>
      </c>
      <c r="G102" s="60">
        <v>0</v>
      </c>
      <c r="H102" s="60">
        <f t="shared" si="4"/>
        <v>0</v>
      </c>
      <c r="I102" s="60">
        <f t="shared" si="5"/>
        <v>25000</v>
      </c>
      <c r="J102" s="56" t="s">
        <v>198</v>
      </c>
    </row>
    <row r="103" spans="1:10" x14ac:dyDescent="0.25">
      <c r="A103" s="18">
        <v>95</v>
      </c>
      <c r="B103" s="44" t="s">
        <v>855</v>
      </c>
      <c r="C103" s="44" t="s">
        <v>715</v>
      </c>
      <c r="D103" s="17" t="s">
        <v>848</v>
      </c>
      <c r="E103" s="128">
        <v>60000</v>
      </c>
      <c r="F103" s="128">
        <v>4195.88</v>
      </c>
      <c r="G103" s="60">
        <v>18793.43</v>
      </c>
      <c r="H103" s="60">
        <f t="shared" si="4"/>
        <v>22989.31</v>
      </c>
      <c r="I103" s="60">
        <f t="shared" si="5"/>
        <v>37010.69</v>
      </c>
      <c r="J103" s="56" t="s">
        <v>198</v>
      </c>
    </row>
    <row r="104" spans="1:10" x14ac:dyDescent="0.25">
      <c r="A104" s="18">
        <v>96</v>
      </c>
      <c r="B104" s="44" t="s">
        <v>856</v>
      </c>
      <c r="C104" s="44" t="s">
        <v>715</v>
      </c>
      <c r="D104" s="17" t="s">
        <v>848</v>
      </c>
      <c r="E104" s="128">
        <v>15000</v>
      </c>
      <c r="F104" s="128">
        <v>0</v>
      </c>
      <c r="G104" s="60">
        <v>0</v>
      </c>
      <c r="H104" s="60">
        <f t="shared" si="4"/>
        <v>0</v>
      </c>
      <c r="I104" s="60">
        <f t="shared" si="5"/>
        <v>15000</v>
      </c>
      <c r="J104" s="11" t="s">
        <v>199</v>
      </c>
    </row>
    <row r="105" spans="1:10" x14ac:dyDescent="0.25">
      <c r="A105" s="18">
        <v>97</v>
      </c>
      <c r="B105" s="44" t="s">
        <v>857</v>
      </c>
      <c r="C105" s="44" t="s">
        <v>715</v>
      </c>
      <c r="D105" s="17" t="s">
        <v>848</v>
      </c>
      <c r="E105" s="128">
        <v>75000</v>
      </c>
      <c r="F105" s="128">
        <v>7332.87</v>
      </c>
      <c r="G105" s="60">
        <v>0</v>
      </c>
      <c r="H105" s="60">
        <f t="shared" ref="H105:H136" si="6">+F105+G105</f>
        <v>7332.87</v>
      </c>
      <c r="I105" s="60">
        <f t="shared" ref="I105:I136" si="7">+E105-H105</f>
        <v>67667.13</v>
      </c>
      <c r="J105" s="11" t="s">
        <v>198</v>
      </c>
    </row>
    <row r="106" spans="1:10" x14ac:dyDescent="0.25">
      <c r="A106" s="18">
        <v>98</v>
      </c>
      <c r="B106" s="2" t="s">
        <v>879</v>
      </c>
      <c r="C106" s="44" t="s">
        <v>715</v>
      </c>
      <c r="D106" s="2" t="s">
        <v>848</v>
      </c>
      <c r="E106" s="128">
        <v>22000</v>
      </c>
      <c r="F106" s="128">
        <v>0</v>
      </c>
      <c r="G106" s="60">
        <v>0</v>
      </c>
      <c r="H106" s="60">
        <f t="shared" si="6"/>
        <v>0</v>
      </c>
      <c r="I106" s="60">
        <f t="shared" si="7"/>
        <v>22000</v>
      </c>
      <c r="J106" s="57" t="s">
        <v>198</v>
      </c>
    </row>
    <row r="107" spans="1:10" x14ac:dyDescent="0.25">
      <c r="A107" s="18">
        <v>99</v>
      </c>
      <c r="B107" s="2" t="s">
        <v>882</v>
      </c>
      <c r="C107" s="44" t="s">
        <v>715</v>
      </c>
      <c r="D107" s="2" t="s">
        <v>848</v>
      </c>
      <c r="E107" s="128">
        <v>18000</v>
      </c>
      <c r="F107" s="128">
        <v>0</v>
      </c>
      <c r="G107" s="60">
        <v>7679.49</v>
      </c>
      <c r="H107" s="60">
        <f t="shared" si="6"/>
        <v>7679.49</v>
      </c>
      <c r="I107" s="60">
        <f t="shared" si="7"/>
        <v>10320.51</v>
      </c>
      <c r="J107" s="57" t="s">
        <v>198</v>
      </c>
    </row>
    <row r="108" spans="1:10" x14ac:dyDescent="0.25">
      <c r="A108" s="18">
        <v>100</v>
      </c>
      <c r="B108" s="2" t="s">
        <v>996</v>
      </c>
      <c r="C108" s="44" t="s">
        <v>715</v>
      </c>
      <c r="D108" s="2" t="s">
        <v>848</v>
      </c>
      <c r="E108" s="128">
        <v>25000</v>
      </c>
      <c r="F108" s="128">
        <v>0</v>
      </c>
      <c r="G108" s="60">
        <v>0</v>
      </c>
      <c r="H108" s="60">
        <f t="shared" si="6"/>
        <v>0</v>
      </c>
      <c r="I108" s="60">
        <f t="shared" si="7"/>
        <v>25000</v>
      </c>
      <c r="J108" s="57" t="s">
        <v>198</v>
      </c>
    </row>
    <row r="109" spans="1:10" x14ac:dyDescent="0.25">
      <c r="A109" s="18">
        <v>101</v>
      </c>
      <c r="B109" s="2" t="s">
        <v>982</v>
      </c>
      <c r="C109" s="44" t="s">
        <v>715</v>
      </c>
      <c r="D109" s="2" t="s">
        <v>848</v>
      </c>
      <c r="E109" s="128">
        <v>20900</v>
      </c>
      <c r="F109" s="128">
        <v>0</v>
      </c>
      <c r="G109" s="60">
        <v>0</v>
      </c>
      <c r="H109" s="60">
        <f t="shared" si="6"/>
        <v>0</v>
      </c>
      <c r="I109" s="60">
        <f t="shared" si="7"/>
        <v>20900</v>
      </c>
      <c r="J109" s="57" t="s">
        <v>198</v>
      </c>
    </row>
    <row r="110" spans="1:10" x14ac:dyDescent="0.25">
      <c r="A110" s="18">
        <v>102</v>
      </c>
      <c r="B110" s="44" t="s">
        <v>900</v>
      </c>
      <c r="C110" s="44" t="s">
        <v>715</v>
      </c>
      <c r="D110" s="2" t="s">
        <v>848</v>
      </c>
      <c r="E110" s="128">
        <v>24000</v>
      </c>
      <c r="F110" s="128">
        <v>0</v>
      </c>
      <c r="G110" s="60">
        <v>0</v>
      </c>
      <c r="H110" s="60">
        <f t="shared" si="6"/>
        <v>0</v>
      </c>
      <c r="I110" s="60">
        <f t="shared" si="7"/>
        <v>24000</v>
      </c>
      <c r="J110" s="11" t="s">
        <v>198</v>
      </c>
    </row>
    <row r="111" spans="1:10" x14ac:dyDescent="0.25">
      <c r="A111" s="18">
        <v>103</v>
      </c>
      <c r="B111" s="44" t="s">
        <v>901</v>
      </c>
      <c r="C111" s="44" t="s">
        <v>715</v>
      </c>
      <c r="D111" s="2" t="s">
        <v>848</v>
      </c>
      <c r="E111" s="128">
        <v>25000</v>
      </c>
      <c r="F111" s="128">
        <v>0</v>
      </c>
      <c r="G111" s="60">
        <v>0</v>
      </c>
      <c r="H111" s="60">
        <f t="shared" si="6"/>
        <v>0</v>
      </c>
      <c r="I111" s="60">
        <f t="shared" si="7"/>
        <v>25000</v>
      </c>
      <c r="J111" s="11" t="s">
        <v>198</v>
      </c>
    </row>
    <row r="112" spans="1:10" x14ac:dyDescent="0.25">
      <c r="A112" s="18">
        <v>104</v>
      </c>
      <c r="B112" s="44" t="s">
        <v>902</v>
      </c>
      <c r="C112" s="44" t="s">
        <v>715</v>
      </c>
      <c r="D112" s="2" t="s">
        <v>848</v>
      </c>
      <c r="E112" s="128">
        <v>18000</v>
      </c>
      <c r="F112" s="128">
        <v>0</v>
      </c>
      <c r="G112" s="60">
        <v>0</v>
      </c>
      <c r="H112" s="60">
        <f t="shared" si="6"/>
        <v>0</v>
      </c>
      <c r="I112" s="60">
        <f t="shared" si="7"/>
        <v>18000</v>
      </c>
      <c r="J112" s="11" t="s">
        <v>198</v>
      </c>
    </row>
    <row r="113" spans="1:10" x14ac:dyDescent="0.25">
      <c r="A113" s="18">
        <v>105</v>
      </c>
      <c r="B113" s="44" t="s">
        <v>903</v>
      </c>
      <c r="C113" s="44" t="s">
        <v>715</v>
      </c>
      <c r="D113" s="2" t="s">
        <v>848</v>
      </c>
      <c r="E113" s="128">
        <v>35000</v>
      </c>
      <c r="F113" s="128">
        <v>47.25</v>
      </c>
      <c r="G113" s="60">
        <v>0</v>
      </c>
      <c r="H113" s="60">
        <f t="shared" si="6"/>
        <v>47.25</v>
      </c>
      <c r="I113" s="60">
        <f t="shared" si="7"/>
        <v>34952.75</v>
      </c>
      <c r="J113" s="11" t="s">
        <v>198</v>
      </c>
    </row>
    <row r="114" spans="1:10" x14ac:dyDescent="0.25">
      <c r="A114" s="18">
        <v>106</v>
      </c>
      <c r="B114" s="44" t="s">
        <v>904</v>
      </c>
      <c r="C114" s="44" t="s">
        <v>715</v>
      </c>
      <c r="D114" s="2" t="s">
        <v>848</v>
      </c>
      <c r="E114" s="128">
        <v>24000</v>
      </c>
      <c r="F114" s="128">
        <v>0</v>
      </c>
      <c r="G114" s="60">
        <v>0</v>
      </c>
      <c r="H114" s="60">
        <f t="shared" si="6"/>
        <v>0</v>
      </c>
      <c r="I114" s="60">
        <f t="shared" si="7"/>
        <v>24000</v>
      </c>
      <c r="J114" s="11" t="s">
        <v>198</v>
      </c>
    </row>
    <row r="115" spans="1:10" x14ac:dyDescent="0.25">
      <c r="A115" s="18">
        <v>107</v>
      </c>
      <c r="B115" s="44" t="s">
        <v>905</v>
      </c>
      <c r="C115" s="44" t="s">
        <v>715</v>
      </c>
      <c r="D115" s="2" t="s">
        <v>848</v>
      </c>
      <c r="E115" s="128">
        <v>50000</v>
      </c>
      <c r="F115" s="128">
        <v>2297.25</v>
      </c>
      <c r="G115" s="60">
        <v>0</v>
      </c>
      <c r="H115" s="60">
        <f t="shared" si="6"/>
        <v>2297.25</v>
      </c>
      <c r="I115" s="60">
        <f t="shared" si="7"/>
        <v>47702.75</v>
      </c>
      <c r="J115" s="11" t="s">
        <v>198</v>
      </c>
    </row>
    <row r="116" spans="1:10" x14ac:dyDescent="0.25">
      <c r="A116" s="18">
        <v>108</v>
      </c>
      <c r="B116" s="44" t="s">
        <v>917</v>
      </c>
      <c r="C116" s="44" t="s">
        <v>715</v>
      </c>
      <c r="D116" s="2" t="s">
        <v>848</v>
      </c>
      <c r="E116" s="128">
        <v>50000</v>
      </c>
      <c r="F116" s="128">
        <v>2297.25</v>
      </c>
      <c r="G116" s="60">
        <v>0</v>
      </c>
      <c r="H116" s="60">
        <f t="shared" si="6"/>
        <v>2297.25</v>
      </c>
      <c r="I116" s="60">
        <f t="shared" si="7"/>
        <v>47702.75</v>
      </c>
      <c r="J116" s="11" t="s">
        <v>198</v>
      </c>
    </row>
    <row r="117" spans="1:10" x14ac:dyDescent="0.25">
      <c r="A117" s="18">
        <v>109</v>
      </c>
      <c r="B117" s="44" t="s">
        <v>918</v>
      </c>
      <c r="C117" s="44" t="s">
        <v>715</v>
      </c>
      <c r="D117" s="2" t="s">
        <v>848</v>
      </c>
      <c r="E117" s="128">
        <v>25000</v>
      </c>
      <c r="F117" s="128">
        <v>0</v>
      </c>
      <c r="G117" s="60">
        <v>0</v>
      </c>
      <c r="H117" s="60">
        <f t="shared" si="6"/>
        <v>0</v>
      </c>
      <c r="I117" s="60">
        <f t="shared" si="7"/>
        <v>25000</v>
      </c>
      <c r="J117" s="11" t="s">
        <v>198</v>
      </c>
    </row>
    <row r="118" spans="1:10" x14ac:dyDescent="0.25">
      <c r="A118" s="18">
        <v>110</v>
      </c>
      <c r="B118" s="2" t="s">
        <v>740</v>
      </c>
      <c r="C118" s="44" t="s">
        <v>715</v>
      </c>
      <c r="D118" s="2" t="s">
        <v>848</v>
      </c>
      <c r="E118" s="128">
        <v>18000</v>
      </c>
      <c r="F118" s="128">
        <v>0</v>
      </c>
      <c r="G118" s="60">
        <v>0</v>
      </c>
      <c r="H118" s="60">
        <f t="shared" si="6"/>
        <v>0</v>
      </c>
      <c r="I118" s="60">
        <f t="shared" si="7"/>
        <v>18000</v>
      </c>
      <c r="J118" s="56" t="s">
        <v>199</v>
      </c>
    </row>
    <row r="119" spans="1:10" x14ac:dyDescent="0.25">
      <c r="A119" s="18">
        <v>111</v>
      </c>
      <c r="B119" s="2" t="s">
        <v>1122</v>
      </c>
      <c r="C119" s="44" t="s">
        <v>715</v>
      </c>
      <c r="D119" s="2" t="s">
        <v>848</v>
      </c>
      <c r="E119" s="128">
        <v>22000</v>
      </c>
      <c r="F119" s="128">
        <v>0</v>
      </c>
      <c r="G119" s="60">
        <v>0</v>
      </c>
      <c r="H119" s="60">
        <f t="shared" si="6"/>
        <v>0</v>
      </c>
      <c r="I119" s="60">
        <f t="shared" si="7"/>
        <v>22000</v>
      </c>
      <c r="J119" s="56" t="s">
        <v>198</v>
      </c>
    </row>
    <row r="120" spans="1:10" x14ac:dyDescent="0.25">
      <c r="A120" s="18">
        <v>112</v>
      </c>
      <c r="B120" s="2" t="s">
        <v>1123</v>
      </c>
      <c r="C120" s="44" t="s">
        <v>715</v>
      </c>
      <c r="D120" s="2" t="s">
        <v>848</v>
      </c>
      <c r="E120" s="128">
        <v>35000</v>
      </c>
      <c r="F120" s="128">
        <v>47.25</v>
      </c>
      <c r="G120" s="60">
        <v>0</v>
      </c>
      <c r="H120" s="60">
        <f t="shared" si="6"/>
        <v>47.25</v>
      </c>
      <c r="I120" s="60">
        <f t="shared" si="7"/>
        <v>34952.75</v>
      </c>
      <c r="J120" s="56" t="s">
        <v>198</v>
      </c>
    </row>
    <row r="121" spans="1:10" x14ac:dyDescent="0.25">
      <c r="A121" s="18">
        <v>113</v>
      </c>
      <c r="B121" s="44" t="s">
        <v>919</v>
      </c>
      <c r="C121" s="44" t="s">
        <v>715</v>
      </c>
      <c r="D121" s="2" t="s">
        <v>848</v>
      </c>
      <c r="E121" s="128">
        <v>35000</v>
      </c>
      <c r="F121" s="128">
        <v>47.25</v>
      </c>
      <c r="G121" s="60">
        <v>6010.92</v>
      </c>
      <c r="H121" s="60">
        <f t="shared" si="6"/>
        <v>6058.17</v>
      </c>
      <c r="I121" s="60">
        <f t="shared" si="7"/>
        <v>28941.83</v>
      </c>
      <c r="J121" s="11" t="s">
        <v>198</v>
      </c>
    </row>
    <row r="122" spans="1:10" x14ac:dyDescent="0.25">
      <c r="A122" s="18">
        <v>114</v>
      </c>
      <c r="B122" s="44" t="s">
        <v>961</v>
      </c>
      <c r="C122" s="44" t="s">
        <v>715</v>
      </c>
      <c r="D122" s="2" t="s">
        <v>848</v>
      </c>
      <c r="E122" s="128">
        <v>25000</v>
      </c>
      <c r="F122" s="128">
        <v>0</v>
      </c>
      <c r="G122" s="60">
        <v>0</v>
      </c>
      <c r="H122" s="60">
        <f t="shared" si="6"/>
        <v>0</v>
      </c>
      <c r="I122" s="60">
        <f t="shared" si="7"/>
        <v>25000</v>
      </c>
      <c r="J122" s="11" t="s">
        <v>198</v>
      </c>
    </row>
    <row r="123" spans="1:10" x14ac:dyDescent="0.25">
      <c r="A123" s="18">
        <v>115</v>
      </c>
      <c r="B123" s="2" t="s">
        <v>822</v>
      </c>
      <c r="C123" s="44" t="s">
        <v>715</v>
      </c>
      <c r="D123" s="2" t="s">
        <v>848</v>
      </c>
      <c r="E123" s="128">
        <v>65000</v>
      </c>
      <c r="F123" s="128">
        <v>5195.88</v>
      </c>
      <c r="G123" s="60">
        <v>10738.6</v>
      </c>
      <c r="H123" s="60">
        <f t="shared" si="6"/>
        <v>15934.48</v>
      </c>
      <c r="I123" s="60">
        <f t="shared" si="7"/>
        <v>49065.520000000004</v>
      </c>
      <c r="J123" s="57" t="s">
        <v>198</v>
      </c>
    </row>
    <row r="124" spans="1:10" x14ac:dyDescent="0.25">
      <c r="A124" s="18">
        <v>116</v>
      </c>
      <c r="B124" s="2" t="s">
        <v>1144</v>
      </c>
      <c r="C124" s="44" t="s">
        <v>715</v>
      </c>
      <c r="D124" s="2" t="s">
        <v>848</v>
      </c>
      <c r="E124" s="128">
        <v>42000</v>
      </c>
      <c r="F124" s="128">
        <v>1097.25</v>
      </c>
      <c r="G124" s="60">
        <v>0</v>
      </c>
      <c r="H124" s="60">
        <f t="shared" si="6"/>
        <v>1097.25</v>
      </c>
      <c r="I124" s="60">
        <f t="shared" si="7"/>
        <v>40902.75</v>
      </c>
      <c r="J124" s="57" t="s">
        <v>198</v>
      </c>
    </row>
    <row r="125" spans="1:10" x14ac:dyDescent="0.25">
      <c r="A125" s="18">
        <v>117</v>
      </c>
      <c r="B125" s="2" t="s">
        <v>1157</v>
      </c>
      <c r="C125" s="44" t="s">
        <v>715</v>
      </c>
      <c r="D125" s="2" t="s">
        <v>848</v>
      </c>
      <c r="E125" s="128">
        <v>20000</v>
      </c>
      <c r="F125" s="128">
        <v>0</v>
      </c>
      <c r="G125" s="60">
        <v>0</v>
      </c>
      <c r="H125" s="60">
        <f t="shared" si="6"/>
        <v>0</v>
      </c>
      <c r="I125" s="60">
        <f t="shared" si="7"/>
        <v>20000</v>
      </c>
      <c r="J125" s="57" t="s">
        <v>198</v>
      </c>
    </row>
    <row r="126" spans="1:10" x14ac:dyDescent="0.25">
      <c r="A126" s="18">
        <v>118</v>
      </c>
      <c r="B126" s="2" t="s">
        <v>1172</v>
      </c>
      <c r="C126" s="44" t="s">
        <v>715</v>
      </c>
      <c r="D126" s="2" t="s">
        <v>848</v>
      </c>
      <c r="E126" s="128">
        <v>32500</v>
      </c>
      <c r="F126" s="128">
        <v>0</v>
      </c>
      <c r="G126" s="60">
        <v>0</v>
      </c>
      <c r="H126" s="60">
        <f t="shared" si="6"/>
        <v>0</v>
      </c>
      <c r="I126" s="60">
        <f t="shared" si="7"/>
        <v>32500</v>
      </c>
      <c r="J126" s="57" t="s">
        <v>199</v>
      </c>
    </row>
    <row r="127" spans="1:10" x14ac:dyDescent="0.25">
      <c r="A127" s="18">
        <v>119</v>
      </c>
      <c r="B127" s="2" t="s">
        <v>1173</v>
      </c>
      <c r="C127" s="44" t="s">
        <v>715</v>
      </c>
      <c r="D127" s="2" t="s">
        <v>848</v>
      </c>
      <c r="E127" s="128">
        <v>30000</v>
      </c>
      <c r="F127" s="128">
        <v>0</v>
      </c>
      <c r="G127" s="60">
        <v>0</v>
      </c>
      <c r="H127" s="60">
        <f t="shared" si="6"/>
        <v>0</v>
      </c>
      <c r="I127" s="60">
        <f t="shared" si="7"/>
        <v>30000</v>
      </c>
      <c r="J127" s="57" t="s">
        <v>198</v>
      </c>
    </row>
    <row r="128" spans="1:10" x14ac:dyDescent="0.25">
      <c r="A128" s="18">
        <v>120</v>
      </c>
      <c r="B128" s="2" t="s">
        <v>604</v>
      </c>
      <c r="C128" s="44" t="s">
        <v>715</v>
      </c>
      <c r="D128" s="2" t="s">
        <v>848</v>
      </c>
      <c r="E128" s="128">
        <v>15000</v>
      </c>
      <c r="F128" s="128">
        <v>0</v>
      </c>
      <c r="G128" s="60">
        <v>0</v>
      </c>
      <c r="H128" s="60">
        <f t="shared" si="6"/>
        <v>0</v>
      </c>
      <c r="I128" s="60">
        <f t="shared" si="7"/>
        <v>15000</v>
      </c>
      <c r="J128" s="57" t="s">
        <v>198</v>
      </c>
    </row>
    <row r="129" spans="1:10" x14ac:dyDescent="0.25">
      <c r="A129" s="18">
        <v>121</v>
      </c>
      <c r="B129" s="2" t="s">
        <v>1188</v>
      </c>
      <c r="C129" s="2" t="s">
        <v>715</v>
      </c>
      <c r="D129" s="2" t="s">
        <v>848</v>
      </c>
      <c r="E129" s="128">
        <v>15000</v>
      </c>
      <c r="F129" s="128">
        <v>0</v>
      </c>
      <c r="G129" s="60">
        <v>0</v>
      </c>
      <c r="H129" s="60">
        <f t="shared" si="6"/>
        <v>0</v>
      </c>
      <c r="I129" s="60">
        <f t="shared" si="7"/>
        <v>15000</v>
      </c>
      <c r="J129" s="57" t="s">
        <v>198</v>
      </c>
    </row>
    <row r="130" spans="1:10" x14ac:dyDescent="0.25">
      <c r="A130" s="18">
        <v>122</v>
      </c>
      <c r="B130" s="2" t="s">
        <v>1189</v>
      </c>
      <c r="C130" s="2" t="s">
        <v>715</v>
      </c>
      <c r="D130" s="2" t="s">
        <v>848</v>
      </c>
      <c r="E130" s="128">
        <v>20000</v>
      </c>
      <c r="F130" s="128">
        <v>0</v>
      </c>
      <c r="G130" s="60">
        <v>0</v>
      </c>
      <c r="H130" s="60">
        <f t="shared" si="6"/>
        <v>0</v>
      </c>
      <c r="I130" s="60">
        <f t="shared" si="7"/>
        <v>20000</v>
      </c>
      <c r="J130" s="57" t="s">
        <v>198</v>
      </c>
    </row>
    <row r="131" spans="1:10" x14ac:dyDescent="0.25">
      <c r="A131" s="18">
        <v>123</v>
      </c>
      <c r="B131" s="2" t="s">
        <v>1190</v>
      </c>
      <c r="C131" s="2" t="s">
        <v>715</v>
      </c>
      <c r="D131" s="2" t="s">
        <v>848</v>
      </c>
      <c r="E131" s="128">
        <v>40000</v>
      </c>
      <c r="F131" s="128">
        <v>797.25</v>
      </c>
      <c r="G131" s="60">
        <v>0</v>
      </c>
      <c r="H131" s="60">
        <f t="shared" si="6"/>
        <v>797.25</v>
      </c>
      <c r="I131" s="60">
        <f t="shared" si="7"/>
        <v>39202.75</v>
      </c>
      <c r="J131" s="57" t="s">
        <v>198</v>
      </c>
    </row>
    <row r="132" spans="1:10" x14ac:dyDescent="0.25">
      <c r="A132" s="18">
        <v>124</v>
      </c>
      <c r="B132" s="2" t="s">
        <v>1212</v>
      </c>
      <c r="C132" s="2" t="s">
        <v>715</v>
      </c>
      <c r="D132" s="2" t="s">
        <v>848</v>
      </c>
      <c r="E132" s="128">
        <v>15000</v>
      </c>
      <c r="F132" s="128">
        <v>0</v>
      </c>
      <c r="G132" s="60">
        <v>0</v>
      </c>
      <c r="H132" s="60">
        <f t="shared" si="6"/>
        <v>0</v>
      </c>
      <c r="I132" s="60">
        <f t="shared" si="7"/>
        <v>15000</v>
      </c>
      <c r="J132" s="57" t="s">
        <v>198</v>
      </c>
    </row>
    <row r="133" spans="1:10" x14ac:dyDescent="0.25">
      <c r="A133" s="18">
        <v>125</v>
      </c>
      <c r="B133" s="2" t="s">
        <v>1213</v>
      </c>
      <c r="C133" s="2" t="s">
        <v>715</v>
      </c>
      <c r="D133" s="2" t="s">
        <v>848</v>
      </c>
      <c r="E133" s="128">
        <v>15000</v>
      </c>
      <c r="F133" s="128">
        <v>0</v>
      </c>
      <c r="G133" s="60">
        <v>0</v>
      </c>
      <c r="H133" s="60">
        <f t="shared" si="6"/>
        <v>0</v>
      </c>
      <c r="I133" s="60">
        <f t="shared" si="7"/>
        <v>15000</v>
      </c>
      <c r="J133" s="57" t="s">
        <v>198</v>
      </c>
    </row>
    <row r="134" spans="1:10" x14ac:dyDescent="0.25">
      <c r="A134" s="18">
        <v>126</v>
      </c>
      <c r="B134" s="2" t="s">
        <v>1214</v>
      </c>
      <c r="C134" s="2" t="s">
        <v>715</v>
      </c>
      <c r="D134" s="2" t="s">
        <v>848</v>
      </c>
      <c r="E134" s="128">
        <v>15000</v>
      </c>
      <c r="F134" s="128">
        <v>0</v>
      </c>
      <c r="G134" s="60">
        <v>0</v>
      </c>
      <c r="H134" s="60">
        <f t="shared" si="6"/>
        <v>0</v>
      </c>
      <c r="I134" s="60">
        <f t="shared" si="7"/>
        <v>15000</v>
      </c>
      <c r="J134" s="57" t="s">
        <v>198</v>
      </c>
    </row>
    <row r="135" spans="1:10" x14ac:dyDescent="0.25">
      <c r="A135" s="18">
        <v>127</v>
      </c>
      <c r="B135" s="2" t="s">
        <v>1215</v>
      </c>
      <c r="C135" s="2" t="s">
        <v>715</v>
      </c>
      <c r="D135" s="2" t="s">
        <v>848</v>
      </c>
      <c r="E135" s="128">
        <v>15000</v>
      </c>
      <c r="F135" s="128">
        <v>0</v>
      </c>
      <c r="G135" s="60">
        <v>0</v>
      </c>
      <c r="H135" s="60">
        <f t="shared" si="6"/>
        <v>0</v>
      </c>
      <c r="I135" s="60">
        <f t="shared" si="7"/>
        <v>15000</v>
      </c>
      <c r="J135" s="57" t="s">
        <v>198</v>
      </c>
    </row>
    <row r="136" spans="1:10" x14ac:dyDescent="0.25">
      <c r="A136" s="18">
        <v>128</v>
      </c>
      <c r="B136" s="2" t="s">
        <v>1218</v>
      </c>
      <c r="C136" s="2" t="s">
        <v>715</v>
      </c>
      <c r="D136" s="2" t="s">
        <v>848</v>
      </c>
      <c r="E136" s="128">
        <v>15000</v>
      </c>
      <c r="F136" s="128">
        <v>0</v>
      </c>
      <c r="G136" s="60">
        <v>0</v>
      </c>
      <c r="H136" s="60">
        <f t="shared" si="6"/>
        <v>0</v>
      </c>
      <c r="I136" s="60">
        <f t="shared" si="7"/>
        <v>15000</v>
      </c>
      <c r="J136" s="57" t="s">
        <v>198</v>
      </c>
    </row>
    <row r="137" spans="1:10" x14ac:dyDescent="0.25">
      <c r="A137" s="18">
        <v>129</v>
      </c>
      <c r="B137" s="2" t="s">
        <v>1216</v>
      </c>
      <c r="C137" s="2" t="s">
        <v>715</v>
      </c>
      <c r="D137" s="2" t="s">
        <v>848</v>
      </c>
      <c r="E137" s="128">
        <v>18000</v>
      </c>
      <c r="F137" s="128">
        <v>0</v>
      </c>
      <c r="G137" s="60">
        <v>0</v>
      </c>
      <c r="H137" s="60">
        <f t="shared" ref="H137:H139" si="8">+F137+G137</f>
        <v>0</v>
      </c>
      <c r="I137" s="60">
        <f t="shared" ref="I137:I139" si="9">+E137-H137</f>
        <v>18000</v>
      </c>
      <c r="J137" s="57" t="s">
        <v>199</v>
      </c>
    </row>
    <row r="138" spans="1:10" x14ac:dyDescent="0.25">
      <c r="A138" s="18">
        <v>130</v>
      </c>
      <c r="B138" s="2" t="s">
        <v>1217</v>
      </c>
      <c r="C138" s="2" t="s">
        <v>715</v>
      </c>
      <c r="D138" s="2" t="s">
        <v>848</v>
      </c>
      <c r="E138" s="128">
        <v>18000</v>
      </c>
      <c r="F138" s="128">
        <v>0</v>
      </c>
      <c r="G138" s="60">
        <v>0</v>
      </c>
      <c r="H138" s="60">
        <f t="shared" si="8"/>
        <v>0</v>
      </c>
      <c r="I138" s="60">
        <f t="shared" si="9"/>
        <v>18000</v>
      </c>
      <c r="J138" s="57" t="s">
        <v>198</v>
      </c>
    </row>
    <row r="139" spans="1:10" x14ac:dyDescent="0.25">
      <c r="A139" s="18">
        <v>131</v>
      </c>
      <c r="B139" s="2" t="s">
        <v>1219</v>
      </c>
      <c r="C139" s="2" t="s">
        <v>715</v>
      </c>
      <c r="D139" s="2" t="s">
        <v>848</v>
      </c>
      <c r="E139" s="128">
        <v>18000</v>
      </c>
      <c r="F139" s="128">
        <v>0</v>
      </c>
      <c r="G139" s="60">
        <v>0</v>
      </c>
      <c r="H139" s="60">
        <f t="shared" si="8"/>
        <v>0</v>
      </c>
      <c r="I139" s="60">
        <f t="shared" si="9"/>
        <v>18000</v>
      </c>
      <c r="J139" s="57" t="s">
        <v>199</v>
      </c>
    </row>
    <row r="140" spans="1:10" x14ac:dyDescent="0.25">
      <c r="A140" s="18">
        <v>132</v>
      </c>
      <c r="B140" s="2" t="s">
        <v>1371</v>
      </c>
      <c r="C140" s="2" t="s">
        <v>715</v>
      </c>
      <c r="D140" s="2" t="s">
        <v>767</v>
      </c>
      <c r="E140" s="128">
        <v>35000</v>
      </c>
      <c r="F140" s="128">
        <v>47.25</v>
      </c>
      <c r="G140" s="60">
        <v>0</v>
      </c>
      <c r="H140" s="60">
        <v>47.25</v>
      </c>
      <c r="I140" s="60">
        <v>34952.75</v>
      </c>
      <c r="J140" s="57" t="s">
        <v>198</v>
      </c>
    </row>
    <row r="141" spans="1:10" x14ac:dyDescent="0.25">
      <c r="A141" s="18">
        <v>133</v>
      </c>
      <c r="B141" s="2" t="s">
        <v>1372</v>
      </c>
      <c r="C141" s="2" t="s">
        <v>715</v>
      </c>
      <c r="D141" s="2" t="s">
        <v>767</v>
      </c>
      <c r="E141" s="128">
        <v>25000</v>
      </c>
      <c r="F141" s="128">
        <v>0</v>
      </c>
      <c r="G141" s="60">
        <v>0</v>
      </c>
      <c r="H141" s="60">
        <v>0</v>
      </c>
      <c r="I141" s="60">
        <v>25000</v>
      </c>
      <c r="J141" s="57" t="s">
        <v>198</v>
      </c>
    </row>
    <row r="142" spans="1:10" x14ac:dyDescent="0.25">
      <c r="A142" s="18">
        <v>134</v>
      </c>
      <c r="B142" s="2" t="s">
        <v>1373</v>
      </c>
      <c r="C142" s="2" t="s">
        <v>715</v>
      </c>
      <c r="D142" s="2" t="s">
        <v>767</v>
      </c>
      <c r="E142" s="128">
        <v>18000</v>
      </c>
      <c r="F142" s="128">
        <v>0</v>
      </c>
      <c r="G142" s="60">
        <v>0</v>
      </c>
      <c r="H142" s="60">
        <v>0</v>
      </c>
      <c r="I142" s="60">
        <v>18000</v>
      </c>
      <c r="J142" s="57" t="s">
        <v>199</v>
      </c>
    </row>
    <row r="143" spans="1:10" x14ac:dyDescent="0.25">
      <c r="A143" s="18">
        <v>135</v>
      </c>
      <c r="B143" s="2" t="s">
        <v>1374</v>
      </c>
      <c r="C143" s="2" t="s">
        <v>715</v>
      </c>
      <c r="D143" s="2" t="s">
        <v>767</v>
      </c>
      <c r="E143" s="128">
        <v>20000</v>
      </c>
      <c r="F143" s="128">
        <v>0</v>
      </c>
      <c r="G143" s="60">
        <v>0</v>
      </c>
      <c r="H143" s="60">
        <v>0</v>
      </c>
      <c r="I143" s="60">
        <v>20000</v>
      </c>
      <c r="J143" s="57" t="s">
        <v>199</v>
      </c>
    </row>
    <row r="144" spans="1:10" x14ac:dyDescent="0.25">
      <c r="A144" s="18">
        <v>136</v>
      </c>
      <c r="B144" s="2" t="s">
        <v>1375</v>
      </c>
      <c r="C144" s="2" t="s">
        <v>715</v>
      </c>
      <c r="D144" s="2" t="s">
        <v>767</v>
      </c>
      <c r="E144" s="128">
        <v>22000</v>
      </c>
      <c r="F144" s="128">
        <v>0</v>
      </c>
      <c r="G144" s="60">
        <v>0</v>
      </c>
      <c r="H144" s="60">
        <v>0</v>
      </c>
      <c r="I144" s="60">
        <v>22000</v>
      </c>
      <c r="J144" s="57" t="s">
        <v>198</v>
      </c>
    </row>
    <row r="145" spans="1:10" x14ac:dyDescent="0.25">
      <c r="A145" s="18">
        <v>137</v>
      </c>
      <c r="B145" s="2" t="s">
        <v>1376</v>
      </c>
      <c r="C145" s="2" t="s">
        <v>715</v>
      </c>
      <c r="D145" s="2" t="s">
        <v>767</v>
      </c>
      <c r="E145" s="128">
        <v>22000</v>
      </c>
      <c r="F145" s="128">
        <v>0</v>
      </c>
      <c r="G145" s="60">
        <v>0</v>
      </c>
      <c r="H145" s="60">
        <v>0</v>
      </c>
      <c r="I145" s="60">
        <v>22000</v>
      </c>
      <c r="J145" s="57" t="s">
        <v>198</v>
      </c>
    </row>
    <row r="146" spans="1:10" x14ac:dyDescent="0.25">
      <c r="A146" s="18">
        <v>138</v>
      </c>
      <c r="B146" s="2" t="s">
        <v>820</v>
      </c>
      <c r="C146" s="44" t="s">
        <v>2</v>
      </c>
      <c r="D146" s="2" t="s">
        <v>848</v>
      </c>
      <c r="E146" s="128">
        <v>35000</v>
      </c>
      <c r="F146" s="128">
        <v>47.25</v>
      </c>
      <c r="G146" s="60">
        <v>0</v>
      </c>
      <c r="H146" s="60">
        <f>+F146+G146</f>
        <v>47.25</v>
      </c>
      <c r="I146" s="60">
        <f>+E146-H146</f>
        <v>34952.75</v>
      </c>
      <c r="J146" s="58" t="s">
        <v>198</v>
      </c>
    </row>
    <row r="147" spans="1:10" x14ac:dyDescent="0.25">
      <c r="A147" s="18">
        <v>139</v>
      </c>
      <c r="B147" s="2" t="s">
        <v>821</v>
      </c>
      <c r="C147" s="44" t="s">
        <v>2</v>
      </c>
      <c r="D147" s="2" t="s">
        <v>848</v>
      </c>
      <c r="E147" s="128">
        <v>40000</v>
      </c>
      <c r="F147" s="128">
        <v>797.25</v>
      </c>
      <c r="G147" s="60">
        <v>13321.880000000001</v>
      </c>
      <c r="H147" s="60">
        <f>+F147+G147</f>
        <v>14119.130000000001</v>
      </c>
      <c r="I147" s="60">
        <f>+E147-H147</f>
        <v>25880.87</v>
      </c>
      <c r="J147" s="57" t="s">
        <v>198</v>
      </c>
    </row>
    <row r="148" spans="1:10" ht="12" customHeight="1" x14ac:dyDescent="0.25">
      <c r="D148" s="15" t="s">
        <v>444</v>
      </c>
      <c r="E148" s="129">
        <f>SUM(E9:E147)</f>
        <v>4070700</v>
      </c>
      <c r="F148" s="129">
        <v>148165.93999999997</v>
      </c>
      <c r="G148" s="129">
        <f t="shared" ref="G148:H148" si="10">SUM(G9:G147)</f>
        <v>300605.48</v>
      </c>
      <c r="H148" s="129">
        <f t="shared" si="10"/>
        <v>448771.41999999993</v>
      </c>
      <c r="I148" s="129">
        <f>SUM(I9:I147)</f>
        <v>3621928.5799999996</v>
      </c>
    </row>
    <row r="149" spans="1:10" x14ac:dyDescent="0.25">
      <c r="D149" s="8"/>
      <c r="E149" s="130"/>
      <c r="F149" s="95"/>
      <c r="G149" s="95"/>
      <c r="H149" s="95"/>
      <c r="I149" s="95"/>
    </row>
    <row r="150" spans="1:10" x14ac:dyDescent="0.25">
      <c r="D150" s="8"/>
      <c r="E150" s="130"/>
      <c r="F150" s="95"/>
      <c r="G150" s="95"/>
      <c r="H150" s="95"/>
      <c r="I150" s="95"/>
    </row>
    <row r="151" spans="1:10" x14ac:dyDescent="0.25">
      <c r="B151" s="19" t="s">
        <v>653</v>
      </c>
      <c r="C151" s="19" t="s">
        <v>654</v>
      </c>
    </row>
    <row r="155" spans="1:10" ht="15.75" thickBot="1" x14ac:dyDescent="0.3">
      <c r="B155" s="34"/>
      <c r="C155" s="34"/>
      <c r="D155" s="20"/>
      <c r="E155" s="110"/>
    </row>
    <row r="156" spans="1:10" ht="15" customHeight="1" x14ac:dyDescent="0.25">
      <c r="B156" s="19" t="s">
        <v>655</v>
      </c>
      <c r="C156" s="19" t="s">
        <v>878</v>
      </c>
      <c r="D156" s="39"/>
      <c r="E156" s="110"/>
    </row>
    <row r="157" spans="1:10" ht="25.5" x14ac:dyDescent="0.25">
      <c r="B157" s="35" t="s">
        <v>658</v>
      </c>
      <c r="C157" s="35" t="s">
        <v>656</v>
      </c>
      <c r="D157" s="19"/>
    </row>
    <row r="158" spans="1:10" x14ac:dyDescent="0.25">
      <c r="B158" s="35"/>
      <c r="C158" s="35"/>
      <c r="D158" s="19"/>
    </row>
    <row r="159" spans="1:10" x14ac:dyDescent="0.25">
      <c r="B159" s="21"/>
      <c r="C159" s="35"/>
      <c r="D159" s="21"/>
    </row>
    <row r="180" spans="10:10" x14ac:dyDescent="0.25">
      <c r="J180" s="3" t="s">
        <v>1085</v>
      </c>
    </row>
  </sheetData>
  <mergeCells count="9">
    <mergeCell ref="A2:J2"/>
    <mergeCell ref="A3:J3"/>
    <mergeCell ref="A4:J4"/>
    <mergeCell ref="A5:J5"/>
    <mergeCell ref="A7:A8"/>
    <mergeCell ref="B7:B8"/>
    <mergeCell ref="C7:C8"/>
    <mergeCell ref="D7:D8"/>
    <mergeCell ref="E7:J7"/>
  </mergeCells>
  <conditionalFormatting sqref="B151">
    <cfRule type="duplicateValues" dxfId="14" priority="29"/>
  </conditionalFormatting>
  <conditionalFormatting sqref="B155:B158">
    <cfRule type="duplicateValues" dxfId="13" priority="30"/>
  </conditionalFormatting>
  <conditionalFormatting sqref="B159">
    <cfRule type="duplicateValues" dxfId="12" priority="31"/>
  </conditionalFormatting>
  <conditionalFormatting sqref="B151:C151">
    <cfRule type="duplicateValues" dxfId="11" priority="14"/>
  </conditionalFormatting>
  <pageMargins left="0.70866141732283472" right="0.70866141732283472" top="0.74803149606299213" bottom="0.74803149606299213" header="0.31496062992125984" footer="0.31496062992125984"/>
  <pageSetup scale="6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d5efb4-4706-4038-8305-1cde477c0adf">
      <Terms xmlns="http://schemas.microsoft.com/office/infopath/2007/PartnerControls"/>
    </lcf76f155ced4ddcb4097134ff3c332f>
    <TaxCatchAll xmlns="bf8a5864-ae53-4519-852f-f515916cee9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DA15286D889AC4BA8DFF941254C17BA" ma:contentTypeVersion="15" ma:contentTypeDescription="Crear nuevo documento." ma:contentTypeScope="" ma:versionID="9166a055deba852fc99e833ce5f32b2e">
  <xsd:schema xmlns:xsd="http://www.w3.org/2001/XMLSchema" xmlns:xs="http://www.w3.org/2001/XMLSchema" xmlns:p="http://schemas.microsoft.com/office/2006/metadata/properties" xmlns:ns2="bf8a5864-ae53-4519-852f-f515916cee90" xmlns:ns3="89d5efb4-4706-4038-8305-1cde477c0adf" targetNamespace="http://schemas.microsoft.com/office/2006/metadata/properties" ma:root="true" ma:fieldsID="a1a30d2df3e57a9790816cadd3a53b1b" ns2:_="" ns3:_="">
    <xsd:import namespace="bf8a5864-ae53-4519-852f-f515916cee90"/>
    <xsd:import namespace="89d5efb4-4706-4038-8305-1cde477c0ad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8a5864-ae53-4519-852f-f515916cee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82a5cec4-bee5-4a5b-83ec-4c28274c410c}" ma:internalName="TaxCatchAll" ma:showField="CatchAllData" ma:web="bf8a5864-ae53-4519-852f-f515916cee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d5efb4-4706-4038-8305-1cde477c0a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e823bbae-0475-4f77-a65a-b521ad4ef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8C8E09-43C0-4046-BAFD-8FEFB1B04C79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http://purl.org/dc/terms/"/>
    <ds:schemaRef ds:uri="23875432-060c-4a96-bc33-cbf9aa818b47"/>
    <ds:schemaRef ds:uri="2ea96bed-ecf9-4008-9cf6-cb17032fa9cb"/>
    <ds:schemaRef ds:uri="http://schemas.microsoft.com/office/2006/metadata/properties"/>
    <ds:schemaRef ds:uri="89d5efb4-4706-4038-8305-1cde477c0adf"/>
    <ds:schemaRef ds:uri="bf8a5864-ae53-4519-852f-f515916cee90"/>
  </ds:schemaRefs>
</ds:datastoreItem>
</file>

<file path=customXml/itemProps2.xml><?xml version="1.0" encoding="utf-8"?>
<ds:datastoreItem xmlns:ds="http://schemas.openxmlformats.org/officeDocument/2006/customXml" ds:itemID="{68BB7495-C9B7-4AEE-BB35-EBDE49F68F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8a5864-ae53-4519-852f-f515916cee90"/>
    <ds:schemaRef ds:uri="89d5efb4-4706-4038-8305-1cde477c0a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E4AA86-2408-4909-9774-42CDE23420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9</vt:i4>
      </vt:variant>
    </vt:vector>
  </HeadingPairs>
  <TitlesOfParts>
    <vt:vector size="15" baseType="lpstr">
      <vt:lpstr>FIJOS</vt:lpstr>
      <vt:lpstr>TEMPORAL </vt:lpstr>
      <vt:lpstr>EVENTUAL</vt:lpstr>
      <vt:lpstr>INTERINATO</vt:lpstr>
      <vt:lpstr>PERIODO PROBATORIO</vt:lpstr>
      <vt:lpstr>COMPENSACION MILITAR</vt:lpstr>
      <vt:lpstr>'COMPENSACION MILITAR'!Área_de_impresión</vt:lpstr>
      <vt:lpstr>EVENTUAL!Área_de_impresión</vt:lpstr>
      <vt:lpstr>FIJOS!Área_de_impresión</vt:lpstr>
      <vt:lpstr>INTERINATO!Área_de_impresión</vt:lpstr>
      <vt:lpstr>'TEMPORAL '!Área_de_impresión</vt:lpstr>
      <vt:lpstr>'COMPENSACION MILITAR'!Títulos_a_imprimir</vt:lpstr>
      <vt:lpstr>EVENTUAL!Títulos_a_imprimir</vt:lpstr>
      <vt:lpstr>FIJOS!Títulos_a_imprimir</vt:lpstr>
      <vt:lpstr>'TEMPORAL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Jeimy Marte German</dc:creator>
  <cp:lastModifiedBy>Regina Esperanza De la Cruz Feliz</cp:lastModifiedBy>
  <cp:lastPrinted>2026-08-14T15:53:37Z</cp:lastPrinted>
  <dcterms:created xsi:type="dcterms:W3CDTF">2020-09-07T16:58:18Z</dcterms:created>
  <dcterms:modified xsi:type="dcterms:W3CDTF">2026-08-17T14:28:14Z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0x010100ADA15286D889AC4BA8DFF941254C17BA</vt:lpwstr>
  </property>
  <property fmtid="{D5CDD505-2E9C-101B-9397-08002B2CF9AE}" pid="3" name="MediaServiceImageTags">
    <vt:lpwstr/>
  </property>
</Properties>
</file>