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mgobdo.sharepoint.com/sites/DirecciondePlanificacionyDesarrollo/Documentos compartidos/DPPP/Depto. PPP/2026/Estadísticas Institucionales/T3/"/>
    </mc:Choice>
  </mc:AlternateContent>
  <xr:revisionPtr revIDLastSave="1687" documentId="8_{2D70E8C6-7C1F-40D1-ABD4-41AA34BF852D}" xr6:coauthVersionLast="47" xr6:coauthVersionMax="47" xr10:uidLastSave="{5B714E7D-FB7C-42D1-B9F6-718CCA94555D}"/>
  <bookViews>
    <workbookView xWindow="-120" yWindow="-120" windowWidth="29040" windowHeight="15720" xr2:uid="{AC5F9A4C-23A9-49F8-996B-C30C58BE0F4F}"/>
  </bookViews>
  <sheets>
    <sheet name="Tabla" sheetId="1" r:id="rId1"/>
    <sheet name="Sheet1" sheetId="8" r:id="rId2"/>
  </sheets>
  <definedNames>
    <definedName name="_xlnm._FilterDatabase" localSheetId="0" hidden="1">Tabla!$A$6:$K$28</definedName>
    <definedName name="_Hlk153358456" localSheetId="0">Tabla!$D$14</definedName>
    <definedName name="_Hlk156219882" localSheetId="0">Tabla!$D$13</definedName>
    <definedName name="_Hlk156462302" localSheetId="0">Tabla!#REF!</definedName>
    <definedName name="_Hlk156462536" localSheetId="0">Tabla!#REF!</definedName>
    <definedName name="_Hlk156909180" localSheetId="0">Tabla!#REF!</definedName>
    <definedName name="_Hlk156909187" localSheetId="0">Tabla!#REF!</definedName>
    <definedName name="_xlnm.Print_Area" localSheetId="0">Tabla!$B$1:$G$25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F26" i="1"/>
  <c r="J20" i="1" s="1"/>
  <c r="E26" i="1"/>
  <c r="J21" i="1" l="1"/>
  <c r="J15" i="1"/>
  <c r="J22" i="1"/>
  <c r="J9" i="1"/>
  <c r="J14" i="1"/>
  <c r="J17" i="1"/>
  <c r="J24" i="1"/>
  <c r="J10" i="1"/>
  <c r="J18" i="1"/>
  <c r="J12" i="1"/>
  <c r="J19" i="1"/>
  <c r="J23" i="1"/>
  <c r="J11" i="1"/>
  <c r="J13" i="1"/>
  <c r="J16" i="1"/>
  <c r="J8" i="1"/>
  <c r="Q6" i="1"/>
  <c r="H26" i="1"/>
  <c r="I26" i="1"/>
  <c r="F31" i="1"/>
  <c r="J31" i="1" l="1"/>
  <c r="AD14" i="1"/>
  <c r="J25" i="1"/>
  <c r="J26" i="1" s="1"/>
</calcChain>
</file>

<file path=xl/sharedStrings.xml><?xml version="1.0" encoding="utf-8"?>
<sst xmlns="http://schemas.openxmlformats.org/spreadsheetml/2006/main" count="77" uniqueCount="68">
  <si>
    <t>Fuente:  Viceministerios del MEM</t>
  </si>
  <si>
    <t>=</t>
  </si>
  <si>
    <t>Fuente: Viceministerios del MEMRD</t>
  </si>
  <si>
    <t>Asterisco: Representa los cuatro (4) servicios priorizados.</t>
  </si>
  <si>
    <t>TOTAL</t>
  </si>
  <si>
    <t> La BNDH no esta activa</t>
  </si>
  <si>
    <t> No se recibieron solicitudes de este servicio</t>
  </si>
  <si>
    <t>Viceministerio de  Hidrocarburos</t>
  </si>
  <si>
    <t>Dirección Jurídica</t>
  </si>
  <si>
    <t>Viceministerio de Minas</t>
  </si>
  <si>
    <t>Dirección de Gestión Social</t>
  </si>
  <si>
    <t>Viceministerio de Innovación y Transición Energética</t>
  </si>
  <si>
    <t>Porcentaje T1 2025</t>
  </si>
  <si>
    <t>Porcentaje  T1 2024</t>
  </si>
  <si>
    <t>Pendientes</t>
  </si>
  <si>
    <t>Atendidos</t>
  </si>
  <si>
    <t>Recibidos</t>
  </si>
  <si>
    <t>TOTAL SERVICIOS SOLICITADOS:</t>
  </si>
  <si>
    <t>DETALLE</t>
  </si>
  <si>
    <t>Porcentaje</t>
  </si>
  <si>
    <t xml:space="preserve">CANTIDAD DE SERVICIOS </t>
  </si>
  <si>
    <t>SERVICIOS</t>
  </si>
  <si>
    <t>No.</t>
  </si>
  <si>
    <r>
      <t>INSTITUCIÓN:</t>
    </r>
    <r>
      <rPr>
        <b/>
        <u/>
        <sz val="13"/>
        <color rgb="FF002060"/>
        <rFont val="Aptos Narrow"/>
        <family val="2"/>
        <scheme val="minor"/>
      </rPr>
      <t xml:space="preserve"> MINISTERIO DE ENERGÍA Y MINAS (MEM)</t>
    </r>
  </si>
  <si>
    <t>Servicio de electrificación rural y suburbana (Instalación de redes eléctricas).</t>
  </si>
  <si>
    <t>Charla de concientización en energía y minas a través de la Dirección de Gestión Social: Programa “aula del saber”.</t>
  </si>
  <si>
    <t xml:space="preserve">Atención de denuncias ciudadanas de incidentes a infraestructura energética. </t>
  </si>
  <si>
    <t>Viceministerio de Energía Nuclear</t>
  </si>
  <si>
    <t>Un total de 55, 889 libras destinadas a China</t>
  </si>
  <si>
    <t>2 talleres de seguridad para mineros artesanales y 1 capacitación de reforzamiento de conocimientos y simulacros de emergencia a brigadistas de Larimar</t>
  </si>
  <si>
    <t>2 asesorías realizadas a mineros artesanales en la mina Larimar y una a la concesión de explotación Grauca III - El Coral</t>
  </si>
  <si>
    <t>Solo atendimos dos grupos en el mes de julio, pues a partir de mediados de julio PTER ha estado en remozamiento general, cerrado al público hasta mediados de octubre.</t>
  </si>
  <si>
    <t>Consulta de la Base Nacional de Datos de Hidrocarburos.</t>
  </si>
  <si>
    <t>Charlas sobre utilización y aplicación de la energía nuclear</t>
  </si>
  <si>
    <t>Asesoría en la utilización de tecnología nuclear.</t>
  </si>
  <si>
    <t>Viceministerio de Seguridad Energética e Infraestructura</t>
  </si>
  <si>
    <t>Viceministerio de Energía Eléctrica</t>
  </si>
  <si>
    <t>ÁREA</t>
  </si>
  <si>
    <t>Plataforma digital: se registraron dos (2) accesos el 26 de marzo del presente año, desde el lanzamiento de la plataforma.</t>
  </si>
  <si>
    <t>Sum of Atendidos</t>
  </si>
  <si>
    <t>Porcentaje atendidos</t>
  </si>
  <si>
    <t xml:space="preserve">Emisión de certificación de NO objeción para exportación de ámbar y larimar. </t>
  </si>
  <si>
    <t>La cantidad de charlas realizadas supera el número de solicitudes recibidas, debido a que algunos de los requerimientos contemplaban la realización de varias charlas en una misma jornada o actividad.</t>
  </si>
  <si>
    <t>Grand Total</t>
  </si>
  <si>
    <t>Row Labels</t>
  </si>
  <si>
    <t>Asesoría en materia de seguridad y salud minera.</t>
  </si>
  <si>
    <t>Auditorías energéticas. *</t>
  </si>
  <si>
    <t>Autorización de exploración de hidrocarburos.</t>
  </si>
  <si>
    <t xml:space="preserve">Charlas sobre transición energética. </t>
  </si>
  <si>
    <t>Emisión de resolución de concesión minera para exploración o explotación minera.*</t>
  </si>
  <si>
    <t>Formación sobre ahorro y eficiencia energética (talleres, charlas, simposios, conferencias, etc.). PTER *</t>
  </si>
  <si>
    <t>Gestión de charlas de sensibilización sobre seguridad energética e infraestructuras.</t>
  </si>
  <si>
    <t>Otorgamiento de permisos de construcción de gasoducto tradicional de gas natural. *</t>
  </si>
  <si>
    <t>Sensibilización sobre la importancia de la Energía para el Desarrollo. *</t>
  </si>
  <si>
    <t>Talleres de capacitación en materia de seguridad y salud minera.</t>
  </si>
  <si>
    <t>Visitas técnicas de seguridad energética e infraestructuras.</t>
  </si>
  <si>
    <t>Suma de servicios mas atendidos</t>
  </si>
  <si>
    <r>
      <rPr>
        <sz val="10"/>
        <color rgb="FF000000"/>
        <rFont val="Arial"/>
        <family val="2"/>
      </rPr>
      <t>Visitas técnicas de seguridad energética e infraestructuras</t>
    </r>
    <r>
      <rPr>
        <sz val="10"/>
        <color theme="1"/>
        <rFont val="Arial"/>
        <family val="2"/>
      </rPr>
      <t>.</t>
    </r>
  </si>
  <si>
    <r>
      <rPr>
        <sz val="10"/>
        <color rgb="FF000000"/>
        <rFont val="Arial"/>
        <family val="2"/>
      </rPr>
      <t>Gestión de charlas de sensibilización sobre seguridad energética e infraestructuras</t>
    </r>
    <r>
      <rPr>
        <sz val="10"/>
        <color theme="1"/>
        <rFont val="Arial"/>
        <family val="2"/>
      </rPr>
      <t>.</t>
    </r>
  </si>
  <si>
    <r>
      <t xml:space="preserve">Otorgamiento de permisos de construcción de gasoducto tradicional de gas natural. </t>
    </r>
    <r>
      <rPr>
        <b/>
        <sz val="10"/>
        <color rgb="FF000000"/>
        <rFont val="Arial"/>
        <family val="2"/>
      </rPr>
      <t>*</t>
    </r>
  </si>
  <si>
    <r>
      <t xml:space="preserve">Auditorías energéticas. </t>
    </r>
    <r>
      <rPr>
        <b/>
        <sz val="10"/>
        <color rgb="FF000000"/>
        <rFont val="Arial"/>
        <family val="2"/>
      </rPr>
      <t>*</t>
    </r>
  </si>
  <si>
    <r>
      <rPr>
        <sz val="10"/>
        <color rgb="FF000000"/>
        <rFont val="Arial"/>
        <family val="2"/>
      </rPr>
      <t>Charlas sobre transición energética</t>
    </r>
    <r>
      <rPr>
        <sz val="10"/>
        <color theme="1"/>
        <rFont val="Arial"/>
        <family val="2"/>
      </rPr>
      <t xml:space="preserve">. </t>
    </r>
  </si>
  <si>
    <r>
      <rPr>
        <sz val="10"/>
        <color rgb="FF000000"/>
        <rFont val="Arial"/>
        <family val="2"/>
      </rPr>
      <t>Formación sobre ahorro y eficiencia energética (talleres, charlas, simposios, conferencias, etc.)</t>
    </r>
    <r>
      <rPr>
        <sz val="10"/>
        <color theme="1"/>
        <rFont val="Arial"/>
        <family val="2"/>
      </rPr>
      <t xml:space="preserve">. PTER </t>
    </r>
    <r>
      <rPr>
        <b/>
        <sz val="10"/>
        <color theme="1"/>
        <rFont val="Arial"/>
        <family val="2"/>
      </rPr>
      <t>*</t>
    </r>
  </si>
  <si>
    <r>
      <rPr>
        <sz val="10"/>
        <color rgb="FF000000"/>
        <rFont val="Arial"/>
        <family val="2"/>
      </rPr>
      <t>Sensibilización sobre la importancia de la Energía para el Desarrollo</t>
    </r>
    <r>
      <rPr>
        <sz val="10"/>
        <color theme="1"/>
        <rFont val="Arial"/>
        <family val="2"/>
      </rPr>
      <t xml:space="preserve">. </t>
    </r>
    <r>
      <rPr>
        <b/>
        <sz val="10"/>
        <color theme="1"/>
        <rFont val="Arial"/>
        <family val="2"/>
      </rPr>
      <t>*</t>
    </r>
  </si>
  <si>
    <r>
      <rPr>
        <sz val="10"/>
        <color rgb="FF000000"/>
        <rFont val="Arial"/>
        <family val="2"/>
      </rPr>
      <t>Talleres de capacitación en materia de seguridad y salud minera</t>
    </r>
    <r>
      <rPr>
        <sz val="10"/>
        <color theme="1"/>
        <rFont val="Arial"/>
        <family val="2"/>
      </rPr>
      <t>.</t>
    </r>
  </si>
  <si>
    <r>
      <rPr>
        <sz val="10"/>
        <color rgb="FF000000"/>
        <rFont val="Arial"/>
        <family val="2"/>
      </rPr>
      <t>Asesoría en materia de seguridad y salud minera</t>
    </r>
    <r>
      <rPr>
        <sz val="10"/>
        <color theme="1"/>
        <rFont val="Arial"/>
        <family val="2"/>
      </rPr>
      <t>.</t>
    </r>
  </si>
  <si>
    <r>
      <t>Emisión de resolución de concesión minera para exploración o explotación minera.</t>
    </r>
    <r>
      <rPr>
        <b/>
        <sz val="10"/>
        <color theme="1"/>
        <rFont val="Arial"/>
        <family val="2"/>
      </rPr>
      <t>*</t>
    </r>
  </si>
  <si>
    <r>
      <rPr>
        <sz val="10"/>
        <color rgb="FF000000"/>
        <rFont val="Arial"/>
        <family val="2"/>
      </rPr>
      <t>Autorización de exploración de hidrocarburos</t>
    </r>
    <r>
      <rPr>
        <sz val="10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</si>
</sst>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i/>
      <sz val="9"/>
      <color theme="1"/>
      <name val="Calibri"/>
      <family val="2"/>
    </font>
    <font>
      <b/>
      <sz val="11"/>
      <name val="Aptos Narrow"/>
      <family val="2"/>
      <scheme val="minor"/>
    </font>
    <font>
      <b/>
      <sz val="11"/>
      <color theme="0"/>
      <name val="Calibri cuerpo"/>
    </font>
    <font>
      <sz val="11"/>
      <color theme="1"/>
      <name val="Calibri cuerpo"/>
    </font>
    <font>
      <sz val="11"/>
      <color rgb="FF000000"/>
      <name val="Calibri cuerpo"/>
    </font>
    <font>
      <b/>
      <sz val="11"/>
      <color rgb="FFFFFFFF"/>
      <name val="Calibri cuerpo"/>
    </font>
    <font>
      <b/>
      <sz val="11"/>
      <color theme="1"/>
      <name val="Calibri cuerpo"/>
    </font>
    <font>
      <sz val="12"/>
      <color rgb="FF231F20"/>
      <name val="Aptos Narrow"/>
      <family val="2"/>
      <scheme val="minor"/>
    </font>
    <font>
      <b/>
      <u/>
      <sz val="13"/>
      <color rgb="FF002060"/>
      <name val="Aptos Narrow"/>
      <family val="2"/>
      <scheme val="minor"/>
    </font>
    <font>
      <sz val="11"/>
      <color theme="1"/>
      <name val="Aptos"/>
      <family val="2"/>
    </font>
    <font>
      <sz val="12"/>
      <color rgb="FF000000"/>
      <name val="Garamond"/>
      <family val="1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FFFFFF"/>
      <name val="Times New Roman"/>
      <family val="1"/>
    </font>
    <font>
      <sz val="12"/>
      <color rgb="FF000000"/>
      <name val="Aptos"/>
      <family val="2"/>
    </font>
    <font>
      <b/>
      <sz val="11"/>
      <color theme="0"/>
      <name val="Arial"/>
      <family val="2"/>
    </font>
    <font>
      <sz val="11"/>
      <color rgb="FFFFFFFF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5" fillId="0" borderId="0" xfId="0" applyFont="1" applyAlignment="1">
      <alignment horizontal="left" vertical="center"/>
    </xf>
    <xf numFmtId="9" fontId="0" fillId="2" borderId="0" xfId="1" applyFont="1" applyFill="1"/>
    <xf numFmtId="9" fontId="3" fillId="0" borderId="0" xfId="1" applyFont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 wrapText="1"/>
    </xf>
    <xf numFmtId="10" fontId="0" fillId="2" borderId="0" xfId="0" applyNumberFormat="1" applyFill="1" applyAlignment="1">
      <alignment horizontal="center" vertical="center"/>
    </xf>
    <xf numFmtId="0" fontId="7" fillId="2" borderId="0" xfId="0" applyFont="1" applyFill="1"/>
    <xf numFmtId="0" fontId="10" fillId="0" borderId="15" xfId="0" applyFont="1" applyBorder="1" applyAlignment="1">
      <alignment horizontal="justify" wrapText="1"/>
    </xf>
    <xf numFmtId="0" fontId="9" fillId="2" borderId="8" xfId="0" applyFont="1" applyFill="1" applyBorder="1" applyAlignment="1">
      <alignment horizontal="justify" vertical="center" wrapText="1"/>
    </xf>
    <xf numFmtId="0" fontId="9" fillId="2" borderId="15" xfId="0" applyFont="1" applyFill="1" applyBorder="1" applyAlignment="1">
      <alignment horizontal="justify" vertical="center" wrapText="1"/>
    </xf>
    <xf numFmtId="9" fontId="0" fillId="2" borderId="0" xfId="0" applyNumberFormat="1" applyFill="1"/>
    <xf numFmtId="0" fontId="9" fillId="0" borderId="20" xfId="0" applyFont="1" applyBorder="1" applyAlignment="1">
      <alignment horizontal="justify" vertical="center" wrapText="1"/>
    </xf>
    <xf numFmtId="0" fontId="9" fillId="0" borderId="16" xfId="0" applyFont="1" applyBorder="1" applyAlignment="1">
      <alignment horizontal="justify" vertical="center" wrapText="1"/>
    </xf>
    <xf numFmtId="0" fontId="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right" vertical="center"/>
    </xf>
    <xf numFmtId="0" fontId="10" fillId="0" borderId="16" xfId="0" applyFont="1" applyBorder="1" applyAlignment="1">
      <alignment horizontal="justify" vertical="center" wrapText="1"/>
    </xf>
    <xf numFmtId="10" fontId="0" fillId="2" borderId="0" xfId="1" applyNumberFormat="1" applyFont="1" applyFill="1"/>
    <xf numFmtId="0" fontId="12" fillId="2" borderId="9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top" wrapText="1"/>
    </xf>
    <xf numFmtId="10" fontId="0" fillId="0" borderId="0" xfId="0" applyNumberFormat="1"/>
    <xf numFmtId="0" fontId="9" fillId="0" borderId="8" xfId="0" applyFont="1" applyBorder="1" applyAlignment="1">
      <alignment horizontal="justify" vertical="center" wrapText="1"/>
    </xf>
    <xf numFmtId="0" fontId="0" fillId="2" borderId="22" xfId="0" applyFill="1" applyBorder="1" applyAlignment="1">
      <alignment horizontal="center" vertical="center"/>
    </xf>
    <xf numFmtId="0" fontId="10" fillId="0" borderId="0" xfId="0" applyFont="1"/>
    <xf numFmtId="0" fontId="10" fillId="0" borderId="15" xfId="0" applyFont="1" applyBorder="1" applyAlignment="1">
      <alignment horizontal="justify" vertical="center"/>
    </xf>
    <xf numFmtId="0" fontId="10" fillId="3" borderId="0" xfId="0" applyFont="1" applyFill="1"/>
    <xf numFmtId="0" fontId="12" fillId="2" borderId="18" xfId="0" applyFont="1" applyFill="1" applyBorder="1" applyAlignment="1">
      <alignment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0" fillId="2" borderId="27" xfId="0" applyFill="1" applyBorder="1"/>
    <xf numFmtId="9" fontId="19" fillId="0" borderId="18" xfId="1" applyFont="1" applyBorder="1" applyAlignment="1">
      <alignment horizontal="center" vertical="center" wrapText="1"/>
    </xf>
    <xf numFmtId="9" fontId="18" fillId="2" borderId="9" xfId="1" applyFont="1" applyFill="1" applyBorder="1" applyAlignment="1">
      <alignment horizontal="center" vertical="center"/>
    </xf>
    <xf numFmtId="10" fontId="18" fillId="2" borderId="17" xfId="1" applyNumberFormat="1" applyFont="1" applyFill="1" applyBorder="1" applyAlignment="1">
      <alignment horizontal="center" vertical="center"/>
    </xf>
    <xf numFmtId="9" fontId="19" fillId="0" borderId="7" xfId="1" applyFont="1" applyBorder="1" applyAlignment="1">
      <alignment horizontal="center" vertical="center" wrapText="1"/>
    </xf>
    <xf numFmtId="9" fontId="18" fillId="2" borderId="6" xfId="1" applyFont="1" applyFill="1" applyBorder="1" applyAlignment="1">
      <alignment horizontal="center" vertical="center"/>
    </xf>
    <xf numFmtId="10" fontId="18" fillId="2" borderId="3" xfId="1" applyNumberFormat="1" applyFont="1" applyFill="1" applyBorder="1" applyAlignment="1">
      <alignment horizontal="center" vertical="center"/>
    </xf>
    <xf numFmtId="9" fontId="19" fillId="0" borderId="26" xfId="1" applyFont="1" applyBorder="1" applyAlignment="1">
      <alignment horizontal="center" vertical="center" wrapText="1"/>
    </xf>
    <xf numFmtId="9" fontId="18" fillId="2" borderId="24" xfId="1" applyFont="1" applyFill="1" applyBorder="1" applyAlignment="1">
      <alignment horizontal="center" vertical="center"/>
    </xf>
    <xf numFmtId="10" fontId="18" fillId="2" borderId="25" xfId="1" applyNumberFormat="1" applyFont="1" applyFill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9" fontId="18" fillId="2" borderId="4" xfId="1" applyFont="1" applyFill="1" applyBorder="1" applyAlignment="1">
      <alignment horizontal="center" vertical="center"/>
    </xf>
    <xf numFmtId="10" fontId="18" fillId="2" borderId="10" xfId="1" applyNumberFormat="1" applyFont="1" applyFill="1" applyBorder="1" applyAlignment="1">
      <alignment horizontal="center" vertical="center"/>
    </xf>
    <xf numFmtId="9" fontId="19" fillId="0" borderId="14" xfId="1" applyFont="1" applyBorder="1" applyAlignment="1">
      <alignment horizontal="center" vertical="center" wrapText="1"/>
    </xf>
    <xf numFmtId="0" fontId="18" fillId="2" borderId="12" xfId="0" applyFont="1" applyFill="1" applyBorder="1"/>
    <xf numFmtId="0" fontId="18" fillId="2" borderId="11" xfId="0" applyFont="1" applyFill="1" applyBorder="1"/>
    <xf numFmtId="10" fontId="18" fillId="2" borderId="13" xfId="1" applyNumberFormat="1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vertical="center" wrapText="1"/>
    </xf>
    <xf numFmtId="0" fontId="20" fillId="5" borderId="7" xfId="0" applyFont="1" applyFill="1" applyBorder="1" applyAlignment="1">
      <alignment vertical="center" wrapText="1"/>
    </xf>
    <xf numFmtId="10" fontId="18" fillId="2" borderId="19" xfId="1" applyNumberFormat="1" applyFont="1" applyFill="1" applyBorder="1" applyAlignment="1">
      <alignment horizontal="center" vertical="center"/>
    </xf>
    <xf numFmtId="0" fontId="20" fillId="5" borderId="14" xfId="0" applyFont="1" applyFill="1" applyBorder="1" applyAlignment="1">
      <alignment vertical="center" wrapText="1"/>
    </xf>
    <xf numFmtId="9" fontId="19" fillId="0" borderId="12" xfId="1" applyFont="1" applyBorder="1" applyAlignment="1">
      <alignment horizontal="center" vertical="center" wrapText="1"/>
    </xf>
    <xf numFmtId="9" fontId="18" fillId="2" borderId="11" xfId="1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9" fontId="17" fillId="3" borderId="23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20" fillId="0" borderId="15" xfId="0" applyFont="1" applyBorder="1" applyAlignment="1">
      <alignment vertical="center"/>
    </xf>
    <xf numFmtId="0" fontId="9" fillId="2" borderId="2" xfId="0" applyFont="1" applyFill="1" applyBorder="1" applyAlignment="1">
      <alignment horizontal="justify" vertical="center" wrapText="1"/>
    </xf>
    <xf numFmtId="0" fontId="16" fillId="0" borderId="20" xfId="0" applyFont="1" applyBorder="1" applyAlignment="1">
      <alignment wrapText="1"/>
    </xf>
    <xf numFmtId="0" fontId="15" fillId="0" borderId="22" xfId="0" applyFont="1" applyBorder="1" applyAlignment="1">
      <alignment vertical="center" wrapText="1"/>
    </xf>
    <xf numFmtId="0" fontId="20" fillId="0" borderId="14" xfId="0" applyFont="1" applyBorder="1" applyAlignment="1">
      <alignment horizontal="justify" vertical="center" wrapText="1"/>
    </xf>
    <xf numFmtId="0" fontId="0" fillId="2" borderId="28" xfId="0" applyFill="1" applyBorder="1" applyAlignment="1">
      <alignment vertical="center"/>
    </xf>
    <xf numFmtId="0" fontId="0" fillId="3" borderId="29" xfId="0" applyFill="1" applyBorder="1"/>
    <xf numFmtId="0" fontId="22" fillId="0" borderId="22" xfId="0" applyFont="1" applyBorder="1" applyAlignment="1">
      <alignment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23" fillId="3" borderId="4" xfId="0" applyFont="1" applyFill="1" applyBorder="1" applyAlignment="1">
      <alignment horizontal="center" vertical="center"/>
    </xf>
    <xf numFmtId="0" fontId="20" fillId="0" borderId="18" xfId="0" applyFont="1" applyBorder="1" applyAlignment="1">
      <alignment horizontal="center" vertical="center" wrapText="1"/>
    </xf>
    <xf numFmtId="0" fontId="23" fillId="3" borderId="10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left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17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left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19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left" vertical="center" wrapText="1"/>
    </xf>
    <xf numFmtId="0" fontId="27" fillId="5" borderId="4" xfId="0" applyFont="1" applyFill="1" applyBorder="1" applyAlignment="1">
      <alignment horizontal="center"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27" fillId="2" borderId="9" xfId="0" applyFont="1" applyFill="1" applyBorder="1" applyAlignment="1">
      <alignment horizontal="left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left" vertical="center" wrapText="1"/>
    </xf>
    <xf numFmtId="0" fontId="29" fillId="5" borderId="4" xfId="0" applyFont="1" applyFill="1" applyBorder="1" applyAlignment="1">
      <alignment horizontal="center" vertical="center" wrapText="1"/>
    </xf>
    <xf numFmtId="0" fontId="29" fillId="5" borderId="10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2" borderId="34" xfId="0" applyFont="1" applyFill="1" applyBorder="1" applyAlignment="1">
      <alignment horizontal="center" vertical="center" textRotation="90" wrapText="1"/>
    </xf>
    <xf numFmtId="0" fontId="26" fillId="2" borderId="11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left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justify" vertical="center" wrapText="1"/>
    </xf>
    <xf numFmtId="0" fontId="31" fillId="3" borderId="31" xfId="0" applyFont="1" applyFill="1" applyBorder="1"/>
    <xf numFmtId="0" fontId="32" fillId="3" borderId="32" xfId="0" applyFont="1" applyFill="1" applyBorder="1" applyAlignment="1">
      <alignment vertical="center"/>
    </xf>
    <xf numFmtId="0" fontId="32" fillId="3" borderId="30" xfId="0" applyFont="1" applyFill="1" applyBorder="1" applyAlignment="1">
      <alignment horizontal="center" vertical="center"/>
    </xf>
    <xf numFmtId="0" fontId="32" fillId="3" borderId="21" xfId="0" applyFont="1" applyFill="1" applyBorder="1" applyAlignment="1">
      <alignment horizontal="center" vertical="center" wrapText="1"/>
    </xf>
    <xf numFmtId="0" fontId="32" fillId="3" borderId="3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0" fontId="26" fillId="2" borderId="35" xfId="0" applyFont="1" applyFill="1" applyBorder="1" applyAlignment="1">
      <alignment horizontal="center" vertical="center" textRotation="90" wrapText="1"/>
    </xf>
    <xf numFmtId="0" fontId="26" fillId="2" borderId="36" xfId="0" applyFont="1" applyFill="1" applyBorder="1" applyAlignment="1">
      <alignment horizontal="center" vertical="center" textRotation="90" wrapText="1"/>
    </xf>
    <xf numFmtId="0" fontId="26" fillId="2" borderId="37" xfId="0" applyFont="1" applyFill="1" applyBorder="1" applyAlignment="1">
      <alignment horizontal="center" vertical="center" textRotation="90" wrapText="1"/>
    </xf>
    <xf numFmtId="0" fontId="13" fillId="2" borderId="0" xfId="0" applyFont="1" applyFill="1" applyAlignment="1">
      <alignment horizontal="right" vertical="center"/>
    </xf>
    <xf numFmtId="0" fontId="23" fillId="3" borderId="35" xfId="0" applyFont="1" applyFill="1" applyBorder="1" applyAlignment="1">
      <alignment horizontal="center" vertical="center"/>
    </xf>
    <xf numFmtId="0" fontId="23" fillId="3" borderId="36" xfId="0" applyFont="1" applyFill="1" applyBorder="1" applyAlignment="1">
      <alignment horizontal="center" vertical="center"/>
    </xf>
    <xf numFmtId="0" fontId="24" fillId="4" borderId="9" xfId="0" applyFont="1" applyFill="1" applyBorder="1" applyAlignment="1">
      <alignment horizontal="center" vertical="center" wrapText="1"/>
    </xf>
    <xf numFmtId="0" fontId="24" fillId="4" borderId="4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1" fillId="3" borderId="9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589A"/>
      <color rgb="FF00339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[Servicios solicitados 3er. trimeste.xlsx]Sheet1!PivotTable1</c:name>
    <c:fmtId val="0"/>
  </c:pivotSource>
  <c:chart>
    <c:autoTitleDeleted val="1"/>
    <c:pivotFmts>
      <c:pivotFmt>
        <c:idx val="0"/>
        <c:spPr>
          <a:solidFill>
            <a:srgbClr val="00339A"/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 w="63500" prst="angle"/>
            <a:bevelB w="19050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5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8"/>
        <c:spPr>
          <a:solidFill>
            <a:srgbClr val="00589A"/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 prst="angle"/>
            <a:bevelB prst="angle"/>
          </a:sp3d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solidFill>
            <a:srgbClr val="00589A"/>
          </a:solidFill>
          <a:ln>
            <a:noFill/>
          </a:ln>
          <a:effectLst/>
          <a:scene3d>
            <a:camera prst="orthographicFront"/>
            <a:lightRig rig="threePt" dir="t"/>
          </a:scene3d>
          <a:sp3d>
            <a:bevelT prst="angle"/>
            <a:bevelB prst="angle"/>
          </a:sp3d>
        </c:spPr>
        <c:dLbl>
          <c:idx val="0"/>
          <c:layout>
            <c:manualLayout>
              <c:x val="-1.6453082704557379E-4"/>
              <c:y val="-1.9796295889269906E-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noAutofit/>
            </a:bodyPr>
            <a:lstStyle/>
            <a:p>
              <a:pPr>
                <a:defRPr sz="9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5.5968564599175173E-2"/>
                  <c:h val="2.7686287750645387E-2"/>
                </c:manualLayout>
              </c15:layout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0.58213571810093845"/>
          <c:y val="3.178044931219777E-2"/>
          <c:w val="0.41301684854843357"/>
          <c:h val="0.93643915493649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Sheet1!$B$4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589A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prst="angle"/>
              <a:bevelB prst="angle"/>
            </a:sp3d>
          </c:spPr>
          <c:invertIfNegative val="0"/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C355-4AAD-A2AA-A0E37F06DDB8}"/>
              </c:ext>
            </c:extLst>
          </c:dPt>
          <c:dLbls>
            <c:dLbl>
              <c:idx val="17"/>
              <c:layout>
                <c:manualLayout>
                  <c:x val="-1.6453082704557379E-4"/>
                  <c:y val="-1.979629588926990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D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5968564599175173E-2"/>
                      <c:h val="2.768628775064538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25-C355-4AAD-A2AA-A0E37F06DD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Sheet1!$A$5:$A$23</c:f>
              <c:strCache>
                <c:ptCount val="18"/>
                <c:pt idx="0">
                  <c:v>Autorización de exploración de hidrocarburos.</c:v>
                </c:pt>
                <c:pt idx="1">
                  <c:v>Charlas sobre utilización y aplicación de la energía nuclear</c:v>
                </c:pt>
                <c:pt idx="2">
                  <c:v>Otorgamiento de permisos de construcción de gasoducto tradicional de gas natural. *</c:v>
                </c:pt>
                <c:pt idx="3">
                  <c:v>Atención de denuncias ciudadanas de incidentes a infraestructura energética. </c:v>
                </c:pt>
                <c:pt idx="4">
                  <c:v>Asesoría en la utilización de tecnología nuclear.</c:v>
                </c:pt>
                <c:pt idx="5">
                  <c:v>Gestión de charlas de sensibilización sobre seguridad energética e infraestructuras.</c:v>
                </c:pt>
                <c:pt idx="6">
                  <c:v>Talleres de capacitación en materia de seguridad y salud minera.</c:v>
                </c:pt>
                <c:pt idx="7">
                  <c:v>Auditorías energéticas. *</c:v>
                </c:pt>
                <c:pt idx="8">
                  <c:v>Asesoría en materia de seguridad y salud minera.</c:v>
                </c:pt>
                <c:pt idx="9">
                  <c:v>Emisión de resolución de concesión minera para exploración o explotación minera.*</c:v>
                </c:pt>
                <c:pt idx="10">
                  <c:v>Consulta de la Base Nacional de Datos de Hidrocarburos.</c:v>
                </c:pt>
                <c:pt idx="11">
                  <c:v>Formación sobre ahorro y eficiencia energética (talleres, charlas, simposios, conferencias, etc.). PTER *</c:v>
                </c:pt>
                <c:pt idx="12">
                  <c:v>Charla de concientización en energía y minas a través de la Dirección de Gestión Social: Programa “aula del saber”.</c:v>
                </c:pt>
                <c:pt idx="13">
                  <c:v>Emisión de certificación de NO objeción para exportación de ámbar y larimar. </c:v>
                </c:pt>
                <c:pt idx="14">
                  <c:v>Visitas técnicas de seguridad energética e infraestructuras.</c:v>
                </c:pt>
                <c:pt idx="15">
                  <c:v>Charlas sobre transición energética. </c:v>
                </c:pt>
                <c:pt idx="16">
                  <c:v>Servicio de electrificación rural y suburbana (Instalación de redes eléctricas).</c:v>
                </c:pt>
                <c:pt idx="17">
                  <c:v>Sensibilización sobre la importancia de la Energía para el Desarrollo. *</c:v>
                </c:pt>
              </c:strCache>
            </c:strRef>
          </c:cat>
          <c:val>
            <c:numRef>
              <c:f>Sheet1!$B$5:$B$23</c:f>
              <c:numCache>
                <c:formatCode>0.00%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4.0322580645161289E-3</c:v>
                </c:pt>
                <c:pt idx="6">
                  <c:v>8.0645161290322578E-3</c:v>
                </c:pt>
                <c:pt idx="7">
                  <c:v>1.2096774193548387E-2</c:v>
                </c:pt>
                <c:pt idx="8">
                  <c:v>1.6129032258064516E-2</c:v>
                </c:pt>
                <c:pt idx="9">
                  <c:v>2.0161290322580645E-2</c:v>
                </c:pt>
                <c:pt idx="10">
                  <c:v>2.4193548387096774E-2</c:v>
                </c:pt>
                <c:pt idx="11">
                  <c:v>4.0322580645161289E-2</c:v>
                </c:pt>
                <c:pt idx="12">
                  <c:v>4.4354838709677422E-2</c:v>
                </c:pt>
                <c:pt idx="13">
                  <c:v>5.2419354838709679E-2</c:v>
                </c:pt>
                <c:pt idx="14">
                  <c:v>6.0483870967741937E-2</c:v>
                </c:pt>
                <c:pt idx="15">
                  <c:v>6.0483870967741937E-2</c:v>
                </c:pt>
                <c:pt idx="16">
                  <c:v>0.22983870967741934</c:v>
                </c:pt>
                <c:pt idx="17">
                  <c:v>0.42741935483870969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C355-4AAD-A2AA-A0E37F06DDB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384764047"/>
        <c:axId val="730335087"/>
      </c:barChart>
      <c:catAx>
        <c:axId val="38476404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Calibri" panose="020F0502020204030204" pitchFamily="34" charset="0"/>
                <a:cs typeface="Arial" panose="020B0604020202020204" pitchFamily="34" charset="0"/>
              </a:defRPr>
            </a:pPr>
            <a:endParaRPr lang="es-DO"/>
          </a:p>
        </c:txPr>
        <c:crossAx val="730335087"/>
        <c:crosses val="autoZero"/>
        <c:auto val="1"/>
        <c:lblAlgn val="ctr"/>
        <c:lblOffset val="100"/>
        <c:noMultiLvlLbl val="0"/>
      </c:catAx>
      <c:valAx>
        <c:axId val="730335087"/>
        <c:scaling>
          <c:orientation val="minMax"/>
        </c:scaling>
        <c:delete val="1"/>
        <c:axPos val="b"/>
        <c:numFmt formatCode="0.00%" sourceLinked="1"/>
        <c:majorTickMark val="none"/>
        <c:minorTickMark val="none"/>
        <c:tickLblPos val="nextTo"/>
        <c:crossAx val="3847640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476253</xdr:colOff>
      <xdr:row>27</xdr:row>
      <xdr:rowOff>90486</xdr:rowOff>
    </xdr:from>
    <xdr:to>
      <xdr:col>7</xdr:col>
      <xdr:colOff>19050</xdr:colOff>
      <xdr:row>60</xdr:row>
      <xdr:rowOff>133349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657BA8C-0704-C58A-CB64-B61934A331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dgar Sánchez Sosa" refreshedDate="46297.389451620373" createdVersion="8" refreshedVersion="8" minRefreshableVersion="3" recordCount="18" xr:uid="{F9632E76-4321-42B3-A66D-10A61AA03886}">
  <cacheSource type="worksheet">
    <worksheetSource ref="D7:G25" sheet="Tabla"/>
  </cacheSource>
  <cacheFields count="4">
    <cacheField name="Field1" caption="Field1" numFmtId="0">
      <sharedItems count="18">
        <s v="Atención de denuncias ciudadanas de incidentes a infraestructura energética. "/>
        <s v="Visitas técnicas de seguridad energética e infraestructuras."/>
        <s v="Gestión de charlas de sensibilización sobre seguridad energética e infraestructuras."/>
        <s v="Otorgamiento de permisos de construcción de gasoducto tradicional de gas natural. *"/>
        <s v="Auditorías energéticas. *"/>
        <s v="Charlas sobre transición energética. "/>
        <s v="Formación sobre ahorro y eficiencia energética (talleres, charlas, simposios, conferencias, etc.). PTER *"/>
        <s v="Servicio de electrificación rural y suburbana (Instalación de redes eléctricas)."/>
        <s v="Sensibilización sobre la importancia de la Energía para el Desarrollo. *"/>
        <s v="Asesoría en la utilización de tecnología nuclear."/>
        <s v="Charlas sobre utilización y aplicación de la energía nuclear"/>
        <s v="Charla de concientización en energía y minas a través de la Dirección de Gestión Social: Programa “aula del saber”."/>
        <s v="Emisión de certificación de NO objeción para exportación de ámbar y larimar. "/>
        <s v="Talleres de capacitación en materia de seguridad y salud minera."/>
        <s v="Asesoría en materia de seguridad y salud minera."/>
        <s v="Emisión de resolución de concesión minera para exploración o explotación minera.*"/>
        <s v="Autorización de exploración de hidrocarburos."/>
        <s v="Consulta de la Base Nacional de Datos de Hidrocarburos."/>
      </sharedItems>
    </cacheField>
    <cacheField name="Recibidos" numFmtId="0">
      <sharedItems containsSemiMixedTypes="0" containsString="0" containsNumber="1" containsInteger="1" minValue="0" maxValue="176" count="12">
        <n v="0"/>
        <n v="15"/>
        <n v="1"/>
        <n v="3"/>
        <n v="10"/>
        <n v="95"/>
        <n v="176"/>
        <n v="7"/>
        <n v="13"/>
        <n v="2"/>
        <n v="4"/>
        <n v="6"/>
      </sharedItems>
    </cacheField>
    <cacheField name="Atendidos" numFmtId="0">
      <sharedItems containsSemiMixedTypes="0" containsString="0" containsNumber="1" containsInteger="1" minValue="0" maxValue="106" count="13">
        <n v="0"/>
        <n v="15"/>
        <n v="1"/>
        <n v="3"/>
        <n v="10"/>
        <n v="57"/>
        <n v="106"/>
        <n v="11"/>
        <n v="13"/>
        <n v="2"/>
        <n v="4"/>
        <n v="5"/>
        <n v="6"/>
      </sharedItems>
    </cacheField>
    <cacheField name="Pendientes" numFmtId="0">
      <sharedItems containsSemiMixedTypes="0" containsString="0" containsNumber="1" containsInteger="1" minValue="0" maxValue="7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">
  <r>
    <x v="0"/>
    <x v="0"/>
    <x v="0"/>
    <n v="0"/>
  </r>
  <r>
    <x v="1"/>
    <x v="1"/>
    <x v="1"/>
    <n v="0"/>
  </r>
  <r>
    <x v="2"/>
    <x v="2"/>
    <x v="2"/>
    <n v="0"/>
  </r>
  <r>
    <x v="3"/>
    <x v="0"/>
    <x v="0"/>
    <n v="0"/>
  </r>
  <r>
    <x v="4"/>
    <x v="3"/>
    <x v="3"/>
    <n v="0"/>
  </r>
  <r>
    <x v="5"/>
    <x v="1"/>
    <x v="1"/>
    <n v="15"/>
  </r>
  <r>
    <x v="6"/>
    <x v="4"/>
    <x v="4"/>
    <n v="0"/>
  </r>
  <r>
    <x v="7"/>
    <x v="5"/>
    <x v="5"/>
    <n v="38"/>
  </r>
  <r>
    <x v="8"/>
    <x v="6"/>
    <x v="6"/>
    <n v="70"/>
  </r>
  <r>
    <x v="9"/>
    <x v="0"/>
    <x v="0"/>
    <n v="0"/>
  </r>
  <r>
    <x v="10"/>
    <x v="0"/>
    <x v="0"/>
    <n v="0"/>
  </r>
  <r>
    <x v="11"/>
    <x v="7"/>
    <x v="7"/>
    <n v="0"/>
  </r>
  <r>
    <x v="12"/>
    <x v="8"/>
    <x v="8"/>
    <n v="0"/>
  </r>
  <r>
    <x v="13"/>
    <x v="9"/>
    <x v="9"/>
    <n v="0"/>
  </r>
  <r>
    <x v="14"/>
    <x v="10"/>
    <x v="10"/>
    <n v="0"/>
  </r>
  <r>
    <x v="15"/>
    <x v="10"/>
    <x v="11"/>
    <n v="22"/>
  </r>
  <r>
    <x v="16"/>
    <x v="0"/>
    <x v="0"/>
    <n v="0"/>
  </r>
  <r>
    <x v="17"/>
    <x v="11"/>
    <x v="12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10BA09-898B-4ACA-8292-63E08BD66F17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42">
  <location ref="A4:B23" firstHeaderRow="1" firstDataRow="1" firstDataCol="1"/>
  <pivotFields count="4">
    <pivotField axis="axisRow" showAll="0" sortType="ascending">
      <items count="19">
        <item x="9"/>
        <item x="14"/>
        <item x="0"/>
        <item x="4"/>
        <item x="16"/>
        <item x="11"/>
        <item x="5"/>
        <item x="10"/>
        <item x="17"/>
        <item x="12"/>
        <item x="15"/>
        <item x="6"/>
        <item x="2"/>
        <item x="3"/>
        <item x="8"/>
        <item x="7"/>
        <item x="13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>
      <items count="13">
        <item x="0"/>
        <item x="2"/>
        <item x="9"/>
        <item x="3"/>
        <item x="10"/>
        <item x="11"/>
        <item x="7"/>
        <item x="4"/>
        <item x="8"/>
        <item x="1"/>
        <item x="5"/>
        <item x="6"/>
        <item t="default"/>
      </items>
    </pivotField>
    <pivotField dataField="1" showAll="0">
      <items count="14">
        <item x="0"/>
        <item x="2"/>
        <item x="9"/>
        <item x="3"/>
        <item x="10"/>
        <item x="11"/>
        <item x="12"/>
        <item x="4"/>
        <item x="7"/>
        <item x="8"/>
        <item x="1"/>
        <item x="5"/>
        <item x="6"/>
        <item t="default"/>
      </items>
    </pivotField>
    <pivotField showAll="0"/>
  </pivotFields>
  <rowFields count="1">
    <field x="0"/>
  </rowFields>
  <rowItems count="19">
    <i>
      <x v="4"/>
    </i>
    <i>
      <x v="7"/>
    </i>
    <i>
      <x v="13"/>
    </i>
    <i>
      <x v="2"/>
    </i>
    <i>
      <x/>
    </i>
    <i>
      <x v="12"/>
    </i>
    <i>
      <x v="16"/>
    </i>
    <i>
      <x v="3"/>
    </i>
    <i>
      <x v="1"/>
    </i>
    <i>
      <x v="10"/>
    </i>
    <i>
      <x v="8"/>
    </i>
    <i>
      <x v="11"/>
    </i>
    <i>
      <x v="5"/>
    </i>
    <i>
      <x v="9"/>
    </i>
    <i>
      <x v="17"/>
    </i>
    <i>
      <x v="6"/>
    </i>
    <i>
      <x v="15"/>
    </i>
    <i>
      <x v="14"/>
    </i>
    <i t="grand">
      <x/>
    </i>
  </rowItems>
  <colItems count="1">
    <i/>
  </colItems>
  <dataFields count="1">
    <dataField name="Sum of Atendidos" fld="2" showDataAs="percentOfTotal" baseField="0" baseItem="0" numFmtId="10"/>
  </dataFields>
  <chartFormats count="6">
    <chartFormat chart="0" format="3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39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40" format="4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0" format="41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41" format="4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1" format="43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CE0AB-E6BD-47FB-B71A-085C15A980C0}">
  <dimension ref="A2:AD55"/>
  <sheetViews>
    <sheetView showGridLines="0" tabSelected="1" topLeftCell="A6" zoomScale="93" zoomScaleNormal="93" zoomScaleSheetLayoutView="100" workbookViewId="0">
      <selection activeCell="K33" sqref="K33"/>
    </sheetView>
  </sheetViews>
  <sheetFormatPr defaultColWidth="10.85546875" defaultRowHeight="15"/>
  <cols>
    <col min="1" max="1" width="4.5703125" bestFit="1" customWidth="1"/>
    <col min="2" max="2" width="11.5703125" style="1" customWidth="1"/>
    <col min="3" max="3" width="0.85546875" style="1" hidden="1" customWidth="1"/>
    <col min="4" max="4" width="46" style="3" customWidth="1"/>
    <col min="5" max="5" width="12" style="2" customWidth="1"/>
    <col min="6" max="6" width="12.5703125" style="2" customWidth="1"/>
    <col min="7" max="7" width="13.42578125" style="2" customWidth="1"/>
    <col min="8" max="8" width="13.42578125" style="2" hidden="1" customWidth="1"/>
    <col min="9" max="9" width="0.28515625" style="1" customWidth="1"/>
    <col min="10" max="10" width="12.42578125" style="1" customWidth="1"/>
    <col min="11" max="11" width="82.42578125" style="1" customWidth="1"/>
    <col min="13" max="13" width="10.85546875" hidden="1" customWidth="1"/>
    <col min="14" max="27" width="0" hidden="1" customWidth="1"/>
    <col min="28" max="28" width="0.140625" hidden="1" customWidth="1"/>
    <col min="29" max="29" width="0" hidden="1" customWidth="1"/>
  </cols>
  <sheetData>
    <row r="2" spans="1:30" ht="17.25">
      <c r="B2" s="114" t="s">
        <v>23</v>
      </c>
      <c r="C2" s="114"/>
      <c r="D2" s="114"/>
      <c r="E2" s="114"/>
      <c r="F2" s="114"/>
      <c r="G2" s="114"/>
      <c r="H2" s="21"/>
    </row>
    <row r="5" spans="1:30" s="1" customFormat="1" ht="18.95" customHeight="1"/>
    <row r="6" spans="1:30" s="1" customFormat="1" ht="16.5" customHeight="1">
      <c r="A6" s="128" t="s">
        <v>22</v>
      </c>
      <c r="B6" s="115" t="s">
        <v>37</v>
      </c>
      <c r="C6" s="117" t="s">
        <v>22</v>
      </c>
      <c r="D6" s="121" t="s">
        <v>21</v>
      </c>
      <c r="E6" s="119" t="s">
        <v>20</v>
      </c>
      <c r="F6" s="119"/>
      <c r="G6" s="120"/>
      <c r="H6" s="33"/>
      <c r="I6" s="24"/>
      <c r="J6" s="126" t="s">
        <v>19</v>
      </c>
      <c r="K6" s="123" t="s">
        <v>18</v>
      </c>
      <c r="N6" s="125" t="s">
        <v>17</v>
      </c>
      <c r="O6" s="125"/>
      <c r="P6" s="125"/>
      <c r="Q6" s="20">
        <f>E26</f>
        <v>351</v>
      </c>
    </row>
    <row r="7" spans="1:30" s="1" customFormat="1" ht="17.25" customHeight="1">
      <c r="A7" s="128"/>
      <c r="B7" s="116"/>
      <c r="C7" s="118"/>
      <c r="D7" s="122"/>
      <c r="E7" s="72" t="s">
        <v>16</v>
      </c>
      <c r="F7" s="72" t="s">
        <v>15</v>
      </c>
      <c r="G7" s="74" t="s">
        <v>14</v>
      </c>
      <c r="H7" s="34" t="s">
        <v>13</v>
      </c>
      <c r="I7" s="25" t="s">
        <v>12</v>
      </c>
      <c r="J7" s="127"/>
      <c r="K7" s="124"/>
    </row>
    <row r="8" spans="1:30" s="1" customFormat="1" ht="34.5" customHeight="1">
      <c r="A8" s="29">
        <v>1</v>
      </c>
      <c r="B8" s="111" t="s">
        <v>35</v>
      </c>
      <c r="C8" s="75"/>
      <c r="D8" s="76" t="s">
        <v>26</v>
      </c>
      <c r="E8" s="77">
        <v>0</v>
      </c>
      <c r="F8" s="77">
        <v>0</v>
      </c>
      <c r="G8" s="78">
        <v>0</v>
      </c>
      <c r="H8" s="36"/>
      <c r="I8" s="37"/>
      <c r="J8" s="38">
        <f t="shared" ref="J8:J25" si="0">F8/$F$26</f>
        <v>0</v>
      </c>
      <c r="K8" s="28"/>
    </row>
    <row r="9" spans="1:30" s="1" customFormat="1" ht="34.5" customHeight="1">
      <c r="A9" s="29">
        <v>2</v>
      </c>
      <c r="B9" s="113"/>
      <c r="C9" s="79">
        <v>2</v>
      </c>
      <c r="D9" s="80" t="s">
        <v>57</v>
      </c>
      <c r="E9" s="81">
        <v>15</v>
      </c>
      <c r="F9" s="81">
        <v>15</v>
      </c>
      <c r="G9" s="82">
        <v>0</v>
      </c>
      <c r="H9" s="39"/>
      <c r="I9" s="40"/>
      <c r="J9" s="41">
        <f t="shared" si="0"/>
        <v>6.0483870967741937E-2</v>
      </c>
      <c r="K9" s="19"/>
      <c r="L9" s="17"/>
    </row>
    <row r="10" spans="1:30" s="1" customFormat="1" ht="36.75" customHeight="1">
      <c r="A10" s="29">
        <v>3</v>
      </c>
      <c r="B10" s="113"/>
      <c r="C10" s="79">
        <v>3</v>
      </c>
      <c r="D10" s="80" t="s">
        <v>58</v>
      </c>
      <c r="E10" s="81">
        <v>1</v>
      </c>
      <c r="F10" s="81">
        <v>1</v>
      </c>
      <c r="G10" s="82">
        <v>0</v>
      </c>
      <c r="H10" s="42"/>
      <c r="I10" s="43"/>
      <c r="J10" s="44">
        <f t="shared" si="0"/>
        <v>4.0322580645161289E-3</v>
      </c>
      <c r="K10" s="18"/>
      <c r="L10" s="17"/>
    </row>
    <row r="11" spans="1:30" s="1" customFormat="1" ht="41.25" customHeight="1">
      <c r="A11" s="29">
        <v>4</v>
      </c>
      <c r="B11" s="112"/>
      <c r="C11" s="83"/>
      <c r="D11" s="84" t="s">
        <v>59</v>
      </c>
      <c r="E11" s="85">
        <v>0</v>
      </c>
      <c r="F11" s="85">
        <v>0</v>
      </c>
      <c r="G11" s="86">
        <v>0</v>
      </c>
      <c r="H11" s="45" t="s">
        <v>6</v>
      </c>
      <c r="I11" s="46"/>
      <c r="J11" s="47">
        <f t="shared" si="0"/>
        <v>0</v>
      </c>
      <c r="K11" s="62"/>
      <c r="L11" s="17"/>
    </row>
    <row r="12" spans="1:30" s="1" customFormat="1" ht="27" customHeight="1">
      <c r="A12" s="29">
        <v>5</v>
      </c>
      <c r="B12" s="111" t="s">
        <v>11</v>
      </c>
      <c r="C12" s="75">
        <v>6</v>
      </c>
      <c r="D12" s="87" t="s">
        <v>60</v>
      </c>
      <c r="E12" s="88">
        <v>3</v>
      </c>
      <c r="F12" s="88">
        <v>3</v>
      </c>
      <c r="G12" s="89">
        <v>0</v>
      </c>
      <c r="H12" s="36"/>
      <c r="I12" s="37"/>
      <c r="J12" s="38">
        <f t="shared" si="0"/>
        <v>1.2096774193548387E-2</v>
      </c>
      <c r="K12" s="61"/>
    </row>
    <row r="13" spans="1:30" s="1" customFormat="1" ht="25.5" customHeight="1">
      <c r="A13" s="29">
        <v>6</v>
      </c>
      <c r="B13" s="113"/>
      <c r="C13" s="79">
        <v>7</v>
      </c>
      <c r="D13" s="80" t="s">
        <v>61</v>
      </c>
      <c r="E13" s="90">
        <v>15</v>
      </c>
      <c r="F13" s="90">
        <v>15</v>
      </c>
      <c r="G13" s="91">
        <v>15</v>
      </c>
      <c r="H13" s="42"/>
      <c r="I13" s="43"/>
      <c r="J13" s="44">
        <f t="shared" si="0"/>
        <v>6.0483870967741937E-2</v>
      </c>
      <c r="K13" s="64"/>
      <c r="L13" s="35"/>
    </row>
    <row r="14" spans="1:30" s="1" customFormat="1" ht="45.75" customHeight="1">
      <c r="A14" s="29">
        <v>7</v>
      </c>
      <c r="B14" s="112"/>
      <c r="C14" s="83"/>
      <c r="D14" s="92" t="s">
        <v>62</v>
      </c>
      <c r="E14" s="93">
        <v>10</v>
      </c>
      <c r="F14" s="93">
        <v>10</v>
      </c>
      <c r="G14" s="94">
        <v>0</v>
      </c>
      <c r="H14" s="66" t="s">
        <v>31</v>
      </c>
      <c r="I14" s="46"/>
      <c r="J14" s="47">
        <f t="shared" si="0"/>
        <v>4.0322580645161289E-2</v>
      </c>
      <c r="K14" s="67"/>
      <c r="AD14" s="17">
        <f>J14+J15+J13+J9+J16</f>
        <v>0.81854838709677424</v>
      </c>
    </row>
    <row r="15" spans="1:30" s="1" customFormat="1" ht="38.25" customHeight="1">
      <c r="A15" s="29">
        <v>8</v>
      </c>
      <c r="B15" s="111" t="s">
        <v>36</v>
      </c>
      <c r="C15" s="75">
        <v>10</v>
      </c>
      <c r="D15" s="76" t="s">
        <v>24</v>
      </c>
      <c r="E15" s="88">
        <v>95</v>
      </c>
      <c r="F15" s="88">
        <v>57</v>
      </c>
      <c r="G15" s="89">
        <v>38</v>
      </c>
      <c r="H15" s="36"/>
      <c r="I15" s="37"/>
      <c r="J15" s="38">
        <f t="shared" si="0"/>
        <v>0.22983870967741934</v>
      </c>
      <c r="K15" s="63"/>
    </row>
    <row r="16" spans="1:30" s="1" customFormat="1" ht="41.25" customHeight="1">
      <c r="A16" s="29">
        <v>10</v>
      </c>
      <c r="B16" s="112"/>
      <c r="C16" s="83">
        <v>11</v>
      </c>
      <c r="D16" s="92" t="s">
        <v>63</v>
      </c>
      <c r="E16" s="95">
        <v>176</v>
      </c>
      <c r="F16" s="95">
        <v>106</v>
      </c>
      <c r="G16" s="96">
        <v>70</v>
      </c>
      <c r="H16" s="48"/>
      <c r="I16" s="46"/>
      <c r="J16" s="47">
        <f t="shared" si="0"/>
        <v>0.42741935483870969</v>
      </c>
      <c r="K16" s="16"/>
    </row>
    <row r="17" spans="1:15" s="1" customFormat="1" ht="38.25" customHeight="1">
      <c r="A17" s="29">
        <v>11</v>
      </c>
      <c r="B17" s="111" t="s">
        <v>27</v>
      </c>
      <c r="C17" s="75"/>
      <c r="D17" s="76" t="s">
        <v>34</v>
      </c>
      <c r="E17" s="88">
        <v>0</v>
      </c>
      <c r="F17" s="88">
        <v>0</v>
      </c>
      <c r="G17" s="89">
        <v>0</v>
      </c>
      <c r="H17" s="36"/>
      <c r="I17" s="37"/>
      <c r="J17" s="38">
        <f t="shared" si="0"/>
        <v>0</v>
      </c>
      <c r="K17" s="15"/>
    </row>
    <row r="18" spans="1:15" s="1" customFormat="1" ht="38.25" customHeight="1">
      <c r="A18" s="29">
        <v>12</v>
      </c>
      <c r="B18" s="112"/>
      <c r="C18" s="83"/>
      <c r="D18" s="92" t="s">
        <v>33</v>
      </c>
      <c r="E18" s="95">
        <v>0</v>
      </c>
      <c r="F18" s="95">
        <v>0</v>
      </c>
      <c r="G18" s="96">
        <v>0</v>
      </c>
      <c r="H18" s="48"/>
      <c r="I18" s="46"/>
      <c r="J18" s="47">
        <f t="shared" si="0"/>
        <v>0</v>
      </c>
      <c r="K18" s="16"/>
    </row>
    <row r="19" spans="1:15" s="1" customFormat="1" ht="65.25" customHeight="1">
      <c r="A19" s="29">
        <v>13</v>
      </c>
      <c r="B19" s="97" t="s">
        <v>10</v>
      </c>
      <c r="C19" s="98"/>
      <c r="D19" s="99" t="s">
        <v>25</v>
      </c>
      <c r="E19" s="100">
        <v>7</v>
      </c>
      <c r="F19" s="100">
        <v>11</v>
      </c>
      <c r="G19" s="101">
        <v>0</v>
      </c>
      <c r="H19" s="49"/>
      <c r="I19" s="50"/>
      <c r="J19" s="51">
        <f t="shared" si="0"/>
        <v>4.4354838709677422E-2</v>
      </c>
      <c r="K19" s="69" t="s">
        <v>42</v>
      </c>
    </row>
    <row r="20" spans="1:15" s="1" customFormat="1" ht="38.25" customHeight="1">
      <c r="A20" s="29">
        <v>14</v>
      </c>
      <c r="B20" s="111" t="s">
        <v>9</v>
      </c>
      <c r="C20" s="75">
        <v>12</v>
      </c>
      <c r="D20" s="76" t="s">
        <v>41</v>
      </c>
      <c r="E20" s="88">
        <v>13</v>
      </c>
      <c r="F20" s="88">
        <v>13</v>
      </c>
      <c r="G20" s="89">
        <v>0</v>
      </c>
      <c r="H20" s="52" t="s">
        <v>28</v>
      </c>
      <c r="I20" s="37"/>
      <c r="J20" s="38">
        <f t="shared" si="0"/>
        <v>5.2419354838709679E-2</v>
      </c>
      <c r="K20" s="15"/>
    </row>
    <row r="21" spans="1:15" s="1" customFormat="1" ht="31.5" customHeight="1">
      <c r="A21" s="29">
        <v>15</v>
      </c>
      <c r="B21" s="113"/>
      <c r="C21" s="79">
        <v>15</v>
      </c>
      <c r="D21" s="80" t="s">
        <v>64</v>
      </c>
      <c r="E21" s="102">
        <v>2</v>
      </c>
      <c r="F21" s="102">
        <v>2</v>
      </c>
      <c r="G21" s="103">
        <v>0</v>
      </c>
      <c r="H21" s="53" t="s">
        <v>29</v>
      </c>
      <c r="I21" s="40"/>
      <c r="J21" s="54">
        <f t="shared" si="0"/>
        <v>8.0645161290322578E-3</v>
      </c>
      <c r="K21" s="22"/>
    </row>
    <row r="22" spans="1:15" s="1" customFormat="1" ht="27.75" customHeight="1">
      <c r="A22" s="29">
        <v>16</v>
      </c>
      <c r="B22" s="112"/>
      <c r="C22" s="83">
        <v>16</v>
      </c>
      <c r="D22" s="92" t="s">
        <v>65</v>
      </c>
      <c r="E22" s="95">
        <v>4</v>
      </c>
      <c r="F22" s="95">
        <v>4</v>
      </c>
      <c r="G22" s="96">
        <v>0</v>
      </c>
      <c r="H22" s="55" t="s">
        <v>30</v>
      </c>
      <c r="I22" s="46"/>
      <c r="J22" s="47">
        <f t="shared" si="0"/>
        <v>1.6129032258064516E-2</v>
      </c>
      <c r="K22" s="14"/>
    </row>
    <row r="23" spans="1:15" s="1" customFormat="1" ht="54.75" customHeight="1">
      <c r="A23" s="29">
        <v>17</v>
      </c>
      <c r="B23" s="97" t="s">
        <v>8</v>
      </c>
      <c r="C23" s="98"/>
      <c r="D23" s="99" t="s">
        <v>66</v>
      </c>
      <c r="E23" s="100">
        <v>4</v>
      </c>
      <c r="F23" s="100">
        <v>5</v>
      </c>
      <c r="G23" s="101">
        <v>22</v>
      </c>
      <c r="H23" s="56"/>
      <c r="I23" s="57"/>
      <c r="J23" s="51">
        <f t="shared" si="0"/>
        <v>2.0161290322580645E-2</v>
      </c>
      <c r="K23" s="65"/>
    </row>
    <row r="24" spans="1:15" s="1" customFormat="1" ht="34.5" customHeight="1">
      <c r="A24" s="29">
        <v>18</v>
      </c>
      <c r="B24" s="111" t="s">
        <v>7</v>
      </c>
      <c r="C24" s="75">
        <v>18</v>
      </c>
      <c r="D24" s="104" t="s">
        <v>67</v>
      </c>
      <c r="E24" s="88">
        <v>0</v>
      </c>
      <c r="F24" s="88">
        <v>0</v>
      </c>
      <c r="G24" s="89">
        <v>0</v>
      </c>
      <c r="H24" s="73" t="s">
        <v>6</v>
      </c>
      <c r="I24" s="37"/>
      <c r="J24" s="38">
        <f t="shared" si="0"/>
        <v>0</v>
      </c>
      <c r="K24" s="61"/>
      <c r="O24" s="9"/>
    </row>
    <row r="25" spans="1:15" s="1" customFormat="1" ht="43.5" customHeight="1" thickBot="1">
      <c r="A25" s="29">
        <v>19</v>
      </c>
      <c r="B25" s="112"/>
      <c r="C25" s="83">
        <v>19</v>
      </c>
      <c r="D25" s="92" t="s">
        <v>32</v>
      </c>
      <c r="E25" s="95">
        <v>6</v>
      </c>
      <c r="F25" s="95">
        <v>6</v>
      </c>
      <c r="G25" s="96">
        <v>0</v>
      </c>
      <c r="H25" s="58" t="s">
        <v>5</v>
      </c>
      <c r="I25" s="46"/>
      <c r="J25" s="54">
        <f t="shared" si="0"/>
        <v>2.4193548387096774E-2</v>
      </c>
      <c r="K25" s="31"/>
    </row>
    <row r="26" spans="1:15" s="1" customFormat="1" ht="18.95" customHeight="1">
      <c r="A26" s="68"/>
      <c r="B26" s="105"/>
      <c r="C26" s="106"/>
      <c r="D26" s="107" t="s">
        <v>4</v>
      </c>
      <c r="E26" s="108">
        <f t="shared" ref="E26:I26" si="1">SUM(E8:E25)</f>
        <v>351</v>
      </c>
      <c r="F26" s="108">
        <f t="shared" si="1"/>
        <v>248</v>
      </c>
      <c r="G26" s="109">
        <f>SUM(G8:G25)</f>
        <v>145</v>
      </c>
      <c r="H26" s="59">
        <f t="shared" si="1"/>
        <v>0</v>
      </c>
      <c r="I26" s="59">
        <f t="shared" si="1"/>
        <v>0</v>
      </c>
      <c r="J26" s="60">
        <f>SUM(J8:J25)</f>
        <v>0.99999999999999989</v>
      </c>
      <c r="K26" s="32"/>
    </row>
    <row r="27" spans="1:15" s="1" customFormat="1" ht="15" customHeight="1">
      <c r="B27" s="13" t="s">
        <v>3</v>
      </c>
      <c r="G27" s="6"/>
      <c r="H27" s="11"/>
      <c r="I27" s="9"/>
      <c r="J27" s="9"/>
      <c r="K27" s="30" t="s">
        <v>38</v>
      </c>
    </row>
    <row r="28" spans="1:15" s="1" customFormat="1" ht="15" customHeight="1">
      <c r="B28" s="110" t="s">
        <v>2</v>
      </c>
      <c r="C28" s="110"/>
      <c r="D28" s="110"/>
      <c r="E28" s="26"/>
    </row>
    <row r="29" spans="1:15" s="1" customFormat="1">
      <c r="D29" s="7"/>
      <c r="E29" s="6"/>
    </row>
    <row r="30" spans="1:15" s="1" customFormat="1">
      <c r="D30" s="7"/>
      <c r="E30" s="6"/>
      <c r="F30" s="6" t="s">
        <v>40</v>
      </c>
      <c r="G30" s="6"/>
      <c r="H30" s="10"/>
      <c r="I30" s="9"/>
      <c r="J30" s="9" t="s">
        <v>56</v>
      </c>
    </row>
    <row r="31" spans="1:15" s="1" customFormat="1" ht="15.75">
      <c r="D31" s="7"/>
      <c r="E31" s="8" t="s">
        <v>1</v>
      </c>
      <c r="F31" s="12">
        <f>F26/E26</f>
        <v>0.70655270655270652</v>
      </c>
      <c r="G31" s="6"/>
      <c r="H31" s="6"/>
      <c r="J31" s="23">
        <f>SUM(J19+J16+J15+J14+J13+J9)</f>
        <v>0.86290322580645173</v>
      </c>
    </row>
    <row r="32" spans="1:15" s="1" customFormat="1">
      <c r="D32" s="7"/>
      <c r="E32" s="6"/>
      <c r="F32" s="6"/>
      <c r="G32" s="6"/>
      <c r="H32" s="6"/>
    </row>
    <row r="33" spans="4:8" s="1" customFormat="1">
      <c r="D33" s="7"/>
      <c r="E33" s="6"/>
      <c r="F33" s="6"/>
      <c r="G33" s="6"/>
      <c r="H33" s="6"/>
    </row>
    <row r="34" spans="4:8" s="1" customFormat="1">
      <c r="D34" s="7"/>
      <c r="E34" s="6"/>
      <c r="F34" s="6"/>
      <c r="G34" s="6"/>
      <c r="H34" s="6"/>
    </row>
    <row r="35" spans="4:8" s="1" customFormat="1">
      <c r="D35" s="7"/>
      <c r="E35" s="6"/>
      <c r="F35" s="6"/>
      <c r="G35" s="6"/>
      <c r="H35" s="6"/>
    </row>
    <row r="36" spans="4:8" s="1" customFormat="1">
      <c r="D36" s="7"/>
      <c r="E36" s="6"/>
      <c r="F36" s="6"/>
      <c r="G36" s="6"/>
      <c r="H36" s="6"/>
    </row>
    <row r="37" spans="4:8" s="1" customFormat="1">
      <c r="D37" s="7"/>
      <c r="E37" s="6"/>
      <c r="F37" s="6"/>
      <c r="G37" s="6"/>
      <c r="H37" s="6"/>
    </row>
    <row r="38" spans="4:8" s="1" customFormat="1">
      <c r="D38" s="7"/>
      <c r="E38" s="6"/>
      <c r="F38" s="6"/>
      <c r="G38" s="6"/>
      <c r="H38" s="6"/>
    </row>
    <row r="39" spans="4:8" s="1" customFormat="1">
      <c r="D39" s="7"/>
      <c r="E39" s="6"/>
      <c r="F39" s="6"/>
      <c r="G39" s="6"/>
      <c r="H39" s="6"/>
    </row>
    <row r="40" spans="4:8" s="1" customFormat="1">
      <c r="D40" s="7"/>
      <c r="E40" s="6"/>
      <c r="F40" s="6"/>
      <c r="G40" s="6"/>
      <c r="H40" s="6"/>
    </row>
    <row r="41" spans="4:8" s="1" customFormat="1">
      <c r="D41" s="7"/>
      <c r="E41" s="6"/>
      <c r="F41" s="6"/>
      <c r="G41" s="6"/>
      <c r="H41" s="6"/>
    </row>
    <row r="42" spans="4:8" s="1" customFormat="1">
      <c r="D42" s="7"/>
      <c r="E42" s="6"/>
      <c r="F42" s="6"/>
      <c r="G42" s="6"/>
      <c r="H42" s="6"/>
    </row>
    <row r="43" spans="4:8" s="1" customFormat="1">
      <c r="D43" s="7"/>
      <c r="E43" s="6"/>
      <c r="F43" s="6"/>
      <c r="G43" s="6"/>
      <c r="H43" s="6"/>
    </row>
    <row r="44" spans="4:8" s="1" customFormat="1">
      <c r="D44" s="7"/>
      <c r="E44" s="6"/>
      <c r="F44" s="6"/>
      <c r="G44" s="6"/>
      <c r="H44" s="6"/>
    </row>
    <row r="45" spans="4:8" s="1" customFormat="1">
      <c r="D45" s="7"/>
      <c r="E45" s="6"/>
      <c r="F45" s="6"/>
      <c r="G45" s="6"/>
      <c r="H45" s="6"/>
    </row>
    <row r="46" spans="4:8" s="1" customFormat="1">
      <c r="D46" s="7"/>
      <c r="E46" s="6"/>
      <c r="F46" s="6"/>
      <c r="G46" s="6"/>
      <c r="H46" s="6"/>
    </row>
    <row r="47" spans="4:8" s="1" customFormat="1">
      <c r="D47" s="7"/>
      <c r="E47" s="6"/>
      <c r="F47" s="6"/>
      <c r="G47" s="6"/>
      <c r="H47" s="6"/>
    </row>
    <row r="48" spans="4:8" s="1" customFormat="1">
      <c r="D48" s="7"/>
      <c r="E48" s="6"/>
      <c r="F48" s="6"/>
      <c r="G48" s="6"/>
      <c r="H48" s="6"/>
    </row>
    <row r="55" spans="3:28" s="1" customFormat="1">
      <c r="C55" s="5" t="s">
        <v>0</v>
      </c>
      <c r="D55" s="4"/>
      <c r="E55" s="2"/>
      <c r="F55" s="2"/>
      <c r="G55" s="2"/>
      <c r="H55" s="2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</row>
  </sheetData>
  <mergeCells count="16">
    <mergeCell ref="B8:B11"/>
    <mergeCell ref="K6:K7"/>
    <mergeCell ref="N6:P6"/>
    <mergeCell ref="J6:J7"/>
    <mergeCell ref="A6:A7"/>
    <mergeCell ref="B2:G2"/>
    <mergeCell ref="B6:B7"/>
    <mergeCell ref="C6:C7"/>
    <mergeCell ref="E6:G6"/>
    <mergeCell ref="D6:D7"/>
    <mergeCell ref="B28:D28"/>
    <mergeCell ref="B24:B25"/>
    <mergeCell ref="B20:B22"/>
    <mergeCell ref="B12:B14"/>
    <mergeCell ref="B15:B16"/>
    <mergeCell ref="B17:B18"/>
  </mergeCells>
  <printOptions horizontalCentered="1" verticalCentered="1"/>
  <pageMargins left="0.31496062992125984" right="0.31496062992125984" top="0" bottom="0" header="0.31496062992125984" footer="0.31496062992125984"/>
  <pageSetup scale="7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07A5B-9A24-4B63-8A01-91D92B68607B}">
  <dimension ref="A4:B23"/>
  <sheetViews>
    <sheetView workbookViewId="0">
      <selection activeCell="O47" sqref="O47"/>
    </sheetView>
  </sheetViews>
  <sheetFormatPr defaultColWidth="9.140625" defaultRowHeight="15"/>
  <cols>
    <col min="1" max="1" width="105.42578125" bestFit="1" customWidth="1"/>
    <col min="2" max="2" width="17" bestFit="1" customWidth="1"/>
    <col min="3" max="8" width="2" bestFit="1" customWidth="1"/>
    <col min="9" max="13" width="3" bestFit="1" customWidth="1"/>
    <col min="14" max="14" width="4" bestFit="1" customWidth="1"/>
    <col min="15" max="15" width="11.28515625" bestFit="1" customWidth="1"/>
    <col min="16" max="16" width="6.85546875" bestFit="1" customWidth="1"/>
    <col min="17" max="17" width="53.28515625" bestFit="1" customWidth="1"/>
    <col min="18" max="18" width="6.85546875" bestFit="1" customWidth="1"/>
    <col min="19" max="19" width="96.5703125" bestFit="1" customWidth="1"/>
    <col min="20" max="20" width="7.85546875" bestFit="1" customWidth="1"/>
    <col min="21" max="21" width="106.85546875" bestFit="1" customWidth="1"/>
    <col min="22" max="22" width="7.85546875" bestFit="1" customWidth="1"/>
    <col min="23" max="23" width="72.42578125" bestFit="1" customWidth="1"/>
    <col min="24" max="24" width="7.85546875" bestFit="1" customWidth="1"/>
    <col min="25" max="26" width="55.5703125" bestFit="1" customWidth="1"/>
    <col min="27" max="27" width="7.85546875" bestFit="1" customWidth="1"/>
    <col min="28" max="28" width="72.28515625" bestFit="1" customWidth="1"/>
    <col min="29" max="29" width="7.85546875" bestFit="1" customWidth="1"/>
    <col min="30" max="30" width="65.28515625" bestFit="1" customWidth="1"/>
    <col min="31" max="31" width="8.85546875" bestFit="1" customWidth="1"/>
    <col min="32" max="32" width="11.28515625" bestFit="1" customWidth="1"/>
    <col min="33" max="33" width="62.140625" bestFit="1" customWidth="1"/>
    <col min="34" max="34" width="65.28515625" bestFit="1" customWidth="1"/>
    <col min="35" max="35" width="57.42578125" bestFit="1" customWidth="1"/>
    <col min="36" max="36" width="60.5703125" bestFit="1" customWidth="1"/>
    <col min="37" max="37" width="11.28515625" bestFit="1" customWidth="1"/>
  </cols>
  <sheetData>
    <row r="4" spans="1:2">
      <c r="A4" s="70" t="s">
        <v>44</v>
      </c>
      <c r="B4" t="s">
        <v>39</v>
      </c>
    </row>
    <row r="5" spans="1:2">
      <c r="A5" s="71" t="s">
        <v>47</v>
      </c>
      <c r="B5" s="27">
        <v>0</v>
      </c>
    </row>
    <row r="6" spans="1:2">
      <c r="A6" s="71" t="s">
        <v>33</v>
      </c>
      <c r="B6" s="27">
        <v>0</v>
      </c>
    </row>
    <row r="7" spans="1:2">
      <c r="A7" s="71" t="s">
        <v>52</v>
      </c>
      <c r="B7" s="27">
        <v>0</v>
      </c>
    </row>
    <row r="8" spans="1:2">
      <c r="A8" s="71" t="s">
        <v>26</v>
      </c>
      <c r="B8" s="27">
        <v>0</v>
      </c>
    </row>
    <row r="9" spans="1:2">
      <c r="A9" s="71" t="s">
        <v>34</v>
      </c>
      <c r="B9" s="27">
        <v>0</v>
      </c>
    </row>
    <row r="10" spans="1:2">
      <c r="A10" s="71" t="s">
        <v>51</v>
      </c>
      <c r="B10" s="27">
        <v>4.0322580645161289E-3</v>
      </c>
    </row>
    <row r="11" spans="1:2">
      <c r="A11" s="71" t="s">
        <v>54</v>
      </c>
      <c r="B11" s="27">
        <v>8.0645161290322578E-3</v>
      </c>
    </row>
    <row r="12" spans="1:2">
      <c r="A12" s="71" t="s">
        <v>46</v>
      </c>
      <c r="B12" s="27">
        <v>1.2096774193548387E-2</v>
      </c>
    </row>
    <row r="13" spans="1:2">
      <c r="A13" s="71" t="s">
        <v>45</v>
      </c>
      <c r="B13" s="27">
        <v>1.6129032258064516E-2</v>
      </c>
    </row>
    <row r="14" spans="1:2">
      <c r="A14" s="71" t="s">
        <v>49</v>
      </c>
      <c r="B14" s="27">
        <v>2.0161290322580645E-2</v>
      </c>
    </row>
    <row r="15" spans="1:2">
      <c r="A15" s="71" t="s">
        <v>32</v>
      </c>
      <c r="B15" s="27">
        <v>2.4193548387096774E-2</v>
      </c>
    </row>
    <row r="16" spans="1:2">
      <c r="A16" s="71" t="s">
        <v>50</v>
      </c>
      <c r="B16" s="27">
        <v>4.0322580645161289E-2</v>
      </c>
    </row>
    <row r="17" spans="1:2">
      <c r="A17" s="71" t="s">
        <v>25</v>
      </c>
      <c r="B17" s="27">
        <v>4.4354838709677422E-2</v>
      </c>
    </row>
    <row r="18" spans="1:2">
      <c r="A18" s="71" t="s">
        <v>41</v>
      </c>
      <c r="B18" s="27">
        <v>5.2419354838709679E-2</v>
      </c>
    </row>
    <row r="19" spans="1:2">
      <c r="A19" s="71" t="s">
        <v>55</v>
      </c>
      <c r="B19" s="27">
        <v>6.0483870967741937E-2</v>
      </c>
    </row>
    <row r="20" spans="1:2">
      <c r="A20" s="71" t="s">
        <v>48</v>
      </c>
      <c r="B20" s="27">
        <v>6.0483870967741937E-2</v>
      </c>
    </row>
    <row r="21" spans="1:2">
      <c r="A21" s="71" t="s">
        <v>24</v>
      </c>
      <c r="B21" s="27">
        <v>0.22983870967741934</v>
      </c>
    </row>
    <row r="22" spans="1:2">
      <c r="A22" s="71" t="s">
        <v>53</v>
      </c>
      <c r="B22" s="27">
        <v>0.42741935483870969</v>
      </c>
    </row>
    <row r="23" spans="1:2">
      <c r="A23" s="71" t="s">
        <v>43</v>
      </c>
      <c r="B23" s="27">
        <v>1</v>
      </c>
    </row>
  </sheetData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875432-060c-4a96-bc33-cbf9aa818b47">
      <Terms xmlns="http://schemas.microsoft.com/office/infopath/2007/PartnerControls"/>
    </lcf76f155ced4ddcb4097134ff3c332f>
    <TaxCatchAll xmlns="2ea96bed-ecf9-4008-9cf6-cb17032fa9c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23F7ED43D49CB40BF088741B792AD7D" ma:contentTypeVersion="16" ma:contentTypeDescription="Crear nuevo documento." ma:contentTypeScope="" ma:versionID="34aeac6452a66597d8e6678d4ba932f4">
  <xsd:schema xmlns:xsd="http://www.w3.org/2001/XMLSchema" xmlns:xs="http://www.w3.org/2001/XMLSchema" xmlns:p="http://schemas.microsoft.com/office/2006/metadata/properties" xmlns:ns2="23875432-060c-4a96-bc33-cbf9aa818b47" xmlns:ns3="2ea96bed-ecf9-4008-9cf6-cb17032fa9cb" targetNamespace="http://schemas.microsoft.com/office/2006/metadata/properties" ma:root="true" ma:fieldsID="d0e872c645dd018b1b6de342aff4505a" ns2:_="" ns3:_="">
    <xsd:import namespace="23875432-060c-4a96-bc33-cbf9aa818b47"/>
    <xsd:import namespace="2ea96bed-ecf9-4008-9cf6-cb17032fa9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75432-060c-4a96-bc33-cbf9aa818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e823bbae-0475-4f77-a65a-b521ad4ef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96bed-ecf9-4008-9cf6-cb17032fa9c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064a4e1-a069-46f8-a04f-7fb70492f654}" ma:internalName="TaxCatchAll" ma:showField="CatchAllData" ma:web="2ea96bed-ecf9-4008-9cf6-cb17032fa9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C740D3-B85F-4FA8-B432-CDF797E1B056}">
  <ds:schemaRefs>
    <ds:schemaRef ds:uri="http://schemas.microsoft.com/office/2006/metadata/properties"/>
    <ds:schemaRef ds:uri="http://schemas.microsoft.com/office/infopath/2007/PartnerControls"/>
    <ds:schemaRef ds:uri="23875432-060c-4a96-bc33-cbf9aa818b47"/>
    <ds:schemaRef ds:uri="2ea96bed-ecf9-4008-9cf6-cb17032fa9cb"/>
  </ds:schemaRefs>
</ds:datastoreItem>
</file>

<file path=customXml/itemProps2.xml><?xml version="1.0" encoding="utf-8"?>
<ds:datastoreItem xmlns:ds="http://schemas.openxmlformats.org/officeDocument/2006/customXml" ds:itemID="{67D6C880-B71B-4BF4-9FEA-762A101BD2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875432-060c-4a96-bc33-cbf9aa818b47"/>
    <ds:schemaRef ds:uri="2ea96bed-ecf9-4008-9cf6-cb17032fa9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6DDC35-6530-4344-BF33-6126EDFECA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Tabla</vt:lpstr>
      <vt:lpstr>Sheet1</vt:lpstr>
      <vt:lpstr>Tabla!_Hlk153358456</vt:lpstr>
      <vt:lpstr>Tabla!_Hlk156219882</vt:lpstr>
      <vt:lpstr>Tabla!Print_Area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Sánchez Sosa</dc:creator>
  <cp:lastModifiedBy>Edgar Sánchez Sosa</cp:lastModifiedBy>
  <dcterms:created xsi:type="dcterms:W3CDTF">2025-09-25T18:24:48Z</dcterms:created>
  <dcterms:modified xsi:type="dcterms:W3CDTF">2026-10-20T13:54:08Z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0x010100D23F7ED43D49CB40BF088741B792AD7D</vt:lpwstr>
  </property>
  <property fmtid="{D5CDD505-2E9C-101B-9397-08002B2CF9AE}" pid="3" name="MediaServiceImageTags">
    <vt:lpwstr/>
  </property>
</Properties>
</file>