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emgobdo.sharepoint.com/sites/DirecciondePlanificacionyDesarrollo/Documentos compartidos/DPPP/Depto. PPP/2026/Estadísticas Institucionales/"/>
    </mc:Choice>
  </mc:AlternateContent>
  <xr:revisionPtr revIDLastSave="1151" documentId="8_{2D70E8C6-7C1F-40D1-ABD4-41AA34BF852D}" xr6:coauthVersionLast="47" xr6:coauthVersionMax="47" xr10:uidLastSave="{099535FB-018F-4F53-B198-E9C107BA236C}"/>
  <bookViews>
    <workbookView xWindow="-120" yWindow="-120" windowWidth="20730" windowHeight="11160" xr2:uid="{AC5F9A4C-23A9-49F8-996B-C30C58BE0F4F}"/>
  </bookViews>
  <sheets>
    <sheet name="Tabla" sheetId="1" r:id="rId1"/>
    <sheet name="Grafico" sheetId="7" r:id="rId2"/>
  </sheets>
  <definedNames>
    <definedName name="_xlnm._FilterDatabase" localSheetId="0" hidden="1">Tabla!$A$6:$N$28</definedName>
    <definedName name="_Hlk153358456" localSheetId="0">Tabla!$D$14</definedName>
    <definedName name="_Hlk156219882" localSheetId="0">Tabla!$D$13</definedName>
    <definedName name="_Hlk156462302" localSheetId="0">Tabla!#REF!</definedName>
    <definedName name="_Hlk156462536" localSheetId="0">Tabla!#REF!</definedName>
    <definedName name="_Hlk156909180" localSheetId="0">Tabla!#REF!</definedName>
    <definedName name="_Hlk156909187" localSheetId="0">Tabla!#REF!</definedName>
    <definedName name="_xlnm.Print_Area" localSheetId="0">Tabla!$B$1:$J$25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M20" i="1" s="1"/>
  <c r="H26" i="1"/>
  <c r="M21" i="1" l="1"/>
  <c r="M15" i="1"/>
  <c r="M22" i="1"/>
  <c r="M9" i="1"/>
  <c r="M14" i="1"/>
  <c r="M17" i="1"/>
  <c r="M24" i="1"/>
  <c r="M10" i="1"/>
  <c r="M18" i="1"/>
  <c r="M12" i="1"/>
  <c r="M19" i="1"/>
  <c r="M23" i="1"/>
  <c r="M11" i="1"/>
  <c r="M13" i="1"/>
  <c r="M16" i="1"/>
  <c r="M8" i="1"/>
  <c r="T6" i="1"/>
  <c r="K26" i="1"/>
  <c r="L26" i="1"/>
  <c r="I31" i="1"/>
  <c r="M31" i="1" l="1"/>
  <c r="AG14" i="1"/>
  <c r="M25" i="1"/>
  <c r="M26" i="1" s="1"/>
</calcChain>
</file>

<file path=xl/sharedStrings.xml><?xml version="1.0" encoding="utf-8"?>
<sst xmlns="http://schemas.openxmlformats.org/spreadsheetml/2006/main" count="90" uniqueCount="82">
  <si>
    <t>Fuente:  Viceministerios del MEM</t>
  </si>
  <si>
    <t>=</t>
  </si>
  <si>
    <t>Fuente: Viceministerios del MEMRD</t>
  </si>
  <si>
    <t>Asterisco: Representa los cuatro (4) servicios priorizados.</t>
  </si>
  <si>
    <t>TOTAL</t>
  </si>
  <si>
    <t> La BNDH no esta activa</t>
  </si>
  <si>
    <t xml:space="preserve">  -    Portal bndh.mem.gob.do</t>
  </si>
  <si>
    <t> No se recibieron solicitudes de este servicio</t>
  </si>
  <si>
    <t xml:space="preserve"> -    Emisión de autorizaciones 
(físicas y virtual)
-    Correo electrónico</t>
  </si>
  <si>
    <t xml:space="preserve"> -    Emisión de resoluciones jurídicas
-    Visitas presenciales</t>
  </si>
  <si>
    <t>Viceministerio de  Hidrocarburos</t>
  </si>
  <si>
    <t>Dirección Jurídica</t>
  </si>
  <si>
    <t>-    Asesorías presenciales</t>
  </si>
  <si>
    <t>-    Charlas presenciales</t>
  </si>
  <si>
    <t>-    Emisión de certificaciones institucionales: presencial y virtual</t>
  </si>
  <si>
    <t>Viceministerio de Minas</t>
  </si>
  <si>
    <t>Dirección de Gestión Social</t>
  </si>
  <si>
    <t xml:space="preserve"> -    Visitas presenciales
-    Correos electrónicos</t>
  </si>
  <si>
    <t xml:space="preserve"> -    Visitas presenciales
-    Charlas virtuales</t>
  </si>
  <si>
    <t xml:space="preserve"> -    Visitas presenciales 
-    Retroalimentación por correo electrónico y reuniones</t>
  </si>
  <si>
    <t>Viceministerio de Innovación y Transición Energética</t>
  </si>
  <si>
    <t xml:space="preserve"> -    Correos electrónicos
-    Visitas presenciales</t>
  </si>
  <si>
    <t>-    Visitas presenciales</t>
  </si>
  <si>
    <t>Porcentaje T1 2025</t>
  </si>
  <si>
    <t>Porcentaje  T1 2024</t>
  </si>
  <si>
    <t>Pendientes</t>
  </si>
  <si>
    <t>Atendidos</t>
  </si>
  <si>
    <t>Recibidos</t>
  </si>
  <si>
    <t>TOTAL SERVICIOS SOLICITADOS:</t>
  </si>
  <si>
    <t>DETALLE</t>
  </si>
  <si>
    <t>Porcentaje</t>
  </si>
  <si>
    <t xml:space="preserve">CANTIDAD DE SERVICIOS </t>
  </si>
  <si>
    <t>MODALIDAD DE PRESTACIÓN</t>
  </si>
  <si>
    <t>SERVICIOS</t>
  </si>
  <si>
    <t>No.</t>
  </si>
  <si>
    <r>
      <t>INSTITUCIÓN:</t>
    </r>
    <r>
      <rPr>
        <b/>
        <u/>
        <sz val="13"/>
        <color rgb="FF002060"/>
        <rFont val="Aptos Narrow"/>
        <family val="2"/>
        <scheme val="minor"/>
      </rPr>
      <t xml:space="preserve"> MINISTERIO DE ENERGÍA Y MINAS (MEM)</t>
    </r>
  </si>
  <si>
    <r>
      <rPr>
        <sz val="11"/>
        <color rgb="FF000000"/>
        <rFont val="Calibri cuerpo"/>
      </rPr>
      <t>Visitas técnicas de seguridad energética e infraestructuras</t>
    </r>
    <r>
      <rPr>
        <sz val="11"/>
        <color theme="1"/>
        <rFont val="Calibri cuerpo"/>
      </rPr>
      <t>.</t>
    </r>
  </si>
  <si>
    <r>
      <rPr>
        <sz val="11"/>
        <color rgb="FF000000"/>
        <rFont val="Calibri cuerpo"/>
      </rPr>
      <t>Gestión de charlas de sensibilización sobre seguridad energética e infraestructuras</t>
    </r>
    <r>
      <rPr>
        <sz val="11"/>
        <color theme="1"/>
        <rFont val="Calibri cuerpo"/>
      </rPr>
      <t>.</t>
    </r>
  </si>
  <si>
    <r>
      <rPr>
        <sz val="11"/>
        <color rgb="FF000000"/>
        <rFont val="Calibri cuerpo"/>
      </rPr>
      <t>Charlas sobre transición energética</t>
    </r>
    <r>
      <rPr>
        <sz val="11"/>
        <color theme="1"/>
        <rFont val="Calibri cuerpo"/>
      </rPr>
      <t xml:space="preserve">. </t>
    </r>
  </si>
  <si>
    <t>Servicio de electrificación rural y suburbana (Instalación de redes eléctricas).</t>
  </si>
  <si>
    <t>Charla de concientización en energía y minas a través de la Dirección de Gestión Social: Programa “aula del saber”.</t>
  </si>
  <si>
    <r>
      <rPr>
        <sz val="11"/>
        <color rgb="FF000000"/>
        <rFont val="Calibri cuerpo"/>
      </rPr>
      <t>Asesoría en materia de seguridad y salud minera</t>
    </r>
    <r>
      <rPr>
        <sz val="11"/>
        <color theme="1"/>
        <rFont val="Calibri cuerpo"/>
      </rPr>
      <t>.</t>
    </r>
  </si>
  <si>
    <t>Emisión de resolución de concesión minera para exploración o explotación minera.</t>
  </si>
  <si>
    <r>
      <rPr>
        <sz val="11"/>
        <color rgb="FF000000"/>
        <rFont val="Calibri cuerpo"/>
      </rPr>
      <t>Formación sobre ahorro y eficiencia energética (talleres, charlas, simposios, conferencias, etc.)</t>
    </r>
    <r>
      <rPr>
        <sz val="11"/>
        <color theme="1"/>
        <rFont val="Calibri cuerpo"/>
      </rPr>
      <t>. PTER</t>
    </r>
  </si>
  <si>
    <r>
      <t xml:space="preserve">Emisión de certificación de NO objeción para exportación de ámbar y larimar. </t>
    </r>
    <r>
      <rPr>
        <b/>
        <sz val="16"/>
        <color theme="1"/>
        <rFont val="Calibri cuerpo"/>
      </rPr>
      <t>*</t>
    </r>
  </si>
  <si>
    <r>
      <rPr>
        <sz val="11"/>
        <color rgb="FF000000"/>
        <rFont val="Calibri cuerpo"/>
      </rPr>
      <t>Sensibilización sobre la importancia de la Energía para el Desarrollo</t>
    </r>
    <r>
      <rPr>
        <sz val="11"/>
        <color theme="1"/>
        <rFont val="Calibri cuerpo"/>
      </rPr>
      <t xml:space="preserve">. </t>
    </r>
    <r>
      <rPr>
        <b/>
        <sz val="16"/>
        <color theme="1"/>
        <rFont val="Calibri cuerpo"/>
      </rPr>
      <t>*</t>
    </r>
  </si>
  <si>
    <r>
      <t xml:space="preserve">Auditorías energéticas. </t>
    </r>
    <r>
      <rPr>
        <b/>
        <sz val="16"/>
        <color rgb="FF000000"/>
        <rFont val="Calibri cuerpo"/>
      </rPr>
      <t>*</t>
    </r>
  </si>
  <si>
    <t xml:space="preserve">Atención de denuncias ciudadanas de incidentes a infraestructura energética. </t>
  </si>
  <si>
    <t>Viceministerio de Energía Nuclear</t>
  </si>
  <si>
    <t>Un total de 55, 889 libras destinadas a China</t>
  </si>
  <si>
    <t>2 talleres de seguridad para mineros artesanales y 1 capacitación de reforzamiento de conocimientos y simulacros de emergencia a brigadistas de Larimar</t>
  </si>
  <si>
    <t>2 asesorías realizadas a mineros artesanales en la mina Larimar y una a la concesión de explotación Grauca III - El Coral</t>
  </si>
  <si>
    <t>Solo atendimos dos grupos en el mes de julio, pues a partir de mediados de julio PTER ha estado en remozamiento general, cerrado al público hasta mediados de octubre.</t>
  </si>
  <si>
    <r>
      <rPr>
        <sz val="11"/>
        <color rgb="FF000000"/>
        <rFont val="Calibri cuerpo"/>
      </rPr>
      <t>Talleres de capacitación en materia de seguridad y salud minera</t>
    </r>
    <r>
      <rPr>
        <sz val="11"/>
        <color theme="1"/>
        <rFont val="Calibri cuerpo"/>
      </rPr>
      <t>.</t>
    </r>
  </si>
  <si>
    <t>Otorgamiento de permisos de construcción de gasoducto tradicional de gas natural.</t>
  </si>
  <si>
    <r>
      <rPr>
        <sz val="11"/>
        <color rgb="FF000000"/>
        <rFont val="Calibri cuerpo"/>
      </rPr>
      <t>Autorización de exploración de hidrocarburos</t>
    </r>
    <r>
      <rPr>
        <sz val="11"/>
        <color theme="1"/>
        <rFont val="Calibri cuerpo"/>
      </rPr>
      <t>.</t>
    </r>
  </si>
  <si>
    <t>Consulta de la Base Nacional de Datos de Hidrocarburos.</t>
  </si>
  <si>
    <t>Charlas sobre utilización y aplicación de la energía nuclear</t>
  </si>
  <si>
    <t>Asesoría en la utilización de tecnología nuclear.</t>
  </si>
  <si>
    <t>Viceministerio de Seguridad Energética e Infraestructura</t>
  </si>
  <si>
    <t>Viceministerio de Energía Eléctrica</t>
  </si>
  <si>
    <t>ÁREA</t>
  </si>
  <si>
    <t>Atendidos/ recibos</t>
  </si>
  <si>
    <t>Etiquetas de fila</t>
  </si>
  <si>
    <t>Auditorías energéticas. *</t>
  </si>
  <si>
    <t xml:space="preserve">Charlas sobre transición energética. </t>
  </si>
  <si>
    <t>Emisión de certificación de NO objeción para exportación de ámbar y larimar. *</t>
  </si>
  <si>
    <t>Formación sobre ahorro y eficiencia energética (talleres, charlas, simposios, conferencias, etc.). PTER</t>
  </si>
  <si>
    <t>Gestión de charlas de sensibilización sobre seguridad energética e infraestructuras.</t>
  </si>
  <si>
    <t>Sensibilización sobre la importancia de la Energía para el Desarrollo. *</t>
  </si>
  <si>
    <t>Visitas técnicas de seguridad energética e infraestructuras.</t>
  </si>
  <si>
    <t>Total general</t>
  </si>
  <si>
    <t>Suma de Porcentaje</t>
  </si>
  <si>
    <t xml:space="preserve">Fueron otorgadas durante el trimestre cuatro concesiones. </t>
  </si>
  <si>
    <t>Estas solicitudes fueron recibidas en el MEM en fechas anteriores al T1-2026</t>
  </si>
  <si>
    <t>No se recibieron solicitudes de autorización. </t>
  </si>
  <si>
    <t xml:space="preserve">Solicitudes físicas: Se recibió una (1) solicitud de acceso a la información, correspondiente a la comunicación No. 000744 – “Cuenca del Cibao”, remitida por Desiderio Taveras en fecha 20 de enero del presente año. </t>
  </si>
  <si>
    <t>Plataforma digital: se registraron dos (2) accesos el 26 de marzo del presente año, desde el lanzamiento de la plataforma.</t>
  </si>
  <si>
    <t>Asesoría en materia de seguridad y salud minera.</t>
  </si>
  <si>
    <t>Parque Temático de Energía Renovable: actividades educativas y culturales (Charlas). *</t>
  </si>
  <si>
    <t>Talleres de capacitación en materia de seguridad y salud minera.</t>
  </si>
  <si>
    <t>Suma servcios mas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</si>
</sst>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i/>
      <sz val="9"/>
      <color theme="1"/>
      <name val="Calibri"/>
      <family val="2"/>
    </font>
    <font>
      <b/>
      <sz val="11"/>
      <name val="Aptos Narrow"/>
      <family val="2"/>
      <scheme val="minor"/>
    </font>
    <font>
      <b/>
      <sz val="11"/>
      <color theme="0"/>
      <name val="Calibri cuerpo"/>
    </font>
    <font>
      <sz val="11"/>
      <color theme="1"/>
      <name val="Calibri cuerpo"/>
    </font>
    <font>
      <sz val="11"/>
      <color rgb="FF000000"/>
      <name val="Aptos Narrow"/>
      <family val="2"/>
    </font>
    <font>
      <sz val="11"/>
      <color rgb="FF000000"/>
      <name val="Calibri cuerpo"/>
    </font>
    <font>
      <sz val="10"/>
      <color theme="1"/>
      <name val="Calibri cuerpo"/>
    </font>
    <font>
      <b/>
      <sz val="11"/>
      <color rgb="FFFFFFFF"/>
      <name val="Calibri cuerpo"/>
    </font>
    <font>
      <sz val="11"/>
      <color rgb="FFFFFFFF"/>
      <name val="Calibri cuerpo"/>
    </font>
    <font>
      <b/>
      <sz val="11"/>
      <color theme="1"/>
      <name val="Calibri cuerpo"/>
    </font>
    <font>
      <sz val="12"/>
      <color rgb="FF231F20"/>
      <name val="Aptos Narrow"/>
      <family val="2"/>
      <scheme val="minor"/>
    </font>
    <font>
      <b/>
      <u/>
      <sz val="13"/>
      <color rgb="FF002060"/>
      <name val="Aptos Narrow"/>
      <family val="2"/>
      <scheme val="minor"/>
    </font>
    <font>
      <b/>
      <sz val="16"/>
      <color theme="1"/>
      <name val="Calibri cuerpo"/>
    </font>
    <font>
      <b/>
      <sz val="16"/>
      <color rgb="FF000000"/>
      <name val="Calibri cuerpo"/>
    </font>
    <font>
      <sz val="11"/>
      <color rgb="FF000000"/>
      <name val="Aptos"/>
      <family val="2"/>
    </font>
    <font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left" vertical="center"/>
    </xf>
    <xf numFmtId="9" fontId="0" fillId="2" borderId="0" xfId="1" applyFont="1" applyFill="1"/>
    <xf numFmtId="9" fontId="3" fillId="0" borderId="0" xfId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0" fontId="0" fillId="2" borderId="0" xfId="0" applyNumberFormat="1" applyFill="1" applyAlignment="1">
      <alignment horizontal="center" vertical="center"/>
    </xf>
    <xf numFmtId="0" fontId="7" fillId="2" borderId="0" xfId="0" applyFont="1" applyFill="1"/>
    <xf numFmtId="0" fontId="8" fillId="3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9" fontId="9" fillId="2" borderId="5" xfId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9" fontId="9" fillId="2" borderId="9" xfId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9" fontId="9" fillId="2" borderId="14" xfId="1" applyFont="1" applyFill="1" applyBorder="1" applyAlignment="1">
      <alignment horizontal="center" vertical="center"/>
    </xf>
    <xf numFmtId="9" fontId="9" fillId="2" borderId="17" xfId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justify" wrapText="1"/>
    </xf>
    <xf numFmtId="9" fontId="12" fillId="0" borderId="20" xfId="1" applyFont="1" applyBorder="1" applyAlignment="1">
      <alignment horizontal="center" vertical="center" wrapText="1"/>
    </xf>
    <xf numFmtId="9" fontId="12" fillId="0" borderId="10" xfId="1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justify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2" borderId="18" xfId="0" applyFill="1" applyBorder="1"/>
    <xf numFmtId="0" fontId="9" fillId="2" borderId="21" xfId="0" applyFont="1" applyFill="1" applyBorder="1" applyAlignment="1">
      <alignment horizontal="justify" vertical="center" wrapText="1"/>
    </xf>
    <xf numFmtId="9" fontId="9" fillId="2" borderId="15" xfId="1" applyFont="1" applyFill="1" applyBorder="1" applyAlignment="1">
      <alignment horizontal="center" vertical="center"/>
    </xf>
    <xf numFmtId="9" fontId="12" fillId="0" borderId="24" xfId="1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justify" vertical="center" wrapText="1"/>
    </xf>
    <xf numFmtId="9" fontId="0" fillId="2" borderId="0" xfId="0" applyNumberFormat="1" applyFill="1"/>
    <xf numFmtId="0" fontId="9" fillId="0" borderId="26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justify" vertical="center" wrapText="1"/>
    </xf>
    <xf numFmtId="9" fontId="12" fillId="0" borderId="7" xfId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9" fillId="2" borderId="22" xfId="0" applyFont="1" applyFill="1" applyBorder="1" applyAlignment="1">
      <alignment horizontal="justify" vertical="center" wrapText="1"/>
    </xf>
    <xf numFmtId="0" fontId="11" fillId="0" borderId="22" xfId="0" applyFont="1" applyBorder="1" applyAlignment="1">
      <alignment horizontal="justify" vertical="center" wrapText="1"/>
    </xf>
    <xf numFmtId="10" fontId="0" fillId="2" borderId="0" xfId="1" applyNumberFormat="1" applyFont="1" applyFill="1"/>
    <xf numFmtId="0" fontId="15" fillId="2" borderId="1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 wrapText="1"/>
    </xf>
    <xf numFmtId="9" fontId="8" fillId="3" borderId="35" xfId="0" applyNumberFormat="1" applyFont="1" applyFill="1" applyBorder="1" applyAlignment="1">
      <alignment horizontal="center" vertical="center" wrapText="1"/>
    </xf>
    <xf numFmtId="0" fontId="0" fillId="3" borderId="34" xfId="0" applyFill="1" applyBorder="1"/>
    <xf numFmtId="0" fontId="9" fillId="0" borderId="9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10" fontId="9" fillId="2" borderId="23" xfId="1" applyNumberFormat="1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justify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0" fontId="21" fillId="0" borderId="32" xfId="0" applyFont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2" borderId="2" xfId="0" applyFill="1" applyBorder="1"/>
    <xf numFmtId="0" fontId="10" fillId="0" borderId="41" xfId="0" applyFont="1" applyBorder="1" applyAlignment="1">
      <alignment horizontal="justify" vertical="center" wrapText="1"/>
    </xf>
    <xf numFmtId="0" fontId="9" fillId="2" borderId="42" xfId="0" applyFont="1" applyFill="1" applyBorder="1" applyAlignment="1">
      <alignment horizontal="justify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9" fontId="12" fillId="0" borderId="18" xfId="1" applyFon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0" fontId="0" fillId="2" borderId="32" xfId="0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textRotation="90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justify" vertical="center" wrapText="1"/>
    </xf>
    <xf numFmtId="0" fontId="0" fillId="2" borderId="26" xfId="0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left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9" fontId="12" fillId="0" borderId="46" xfId="1" applyFont="1" applyBorder="1" applyAlignment="1">
      <alignment horizontal="center" vertical="center" wrapText="1"/>
    </xf>
    <xf numFmtId="9" fontId="9" fillId="2" borderId="44" xfId="1" applyFont="1" applyFill="1" applyBorder="1" applyAlignment="1">
      <alignment horizontal="center" vertical="center"/>
    </xf>
    <xf numFmtId="10" fontId="9" fillId="2" borderId="45" xfId="1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justify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0" xfId="0" applyFont="1"/>
    <xf numFmtId="0" fontId="11" fillId="0" borderId="13" xfId="0" applyFont="1" applyBorder="1" applyAlignment="1">
      <alignment wrapText="1"/>
    </xf>
    <xf numFmtId="0" fontId="11" fillId="0" borderId="21" xfId="0" applyFont="1" applyBorder="1" applyAlignment="1">
      <alignment horizontal="justify" vertical="center"/>
    </xf>
    <xf numFmtId="0" fontId="11" fillId="3" borderId="0" xfId="0" applyFont="1" applyFill="1"/>
    <xf numFmtId="10" fontId="9" fillId="2" borderId="4" xfId="1" applyNumberFormat="1" applyFont="1" applyFill="1" applyBorder="1" applyAlignment="1">
      <alignment horizontal="center" vertical="center"/>
    </xf>
    <xf numFmtId="10" fontId="9" fillId="2" borderId="16" xfId="1" applyNumberFormat="1" applyFont="1" applyFill="1" applyBorder="1" applyAlignment="1">
      <alignment horizontal="center" vertical="center"/>
    </xf>
    <xf numFmtId="10" fontId="9" fillId="2" borderId="19" xfId="1" applyNumberFormat="1" applyFont="1" applyFill="1" applyBorder="1" applyAlignment="1">
      <alignment horizontal="center" vertical="center"/>
    </xf>
    <xf numFmtId="10" fontId="9" fillId="2" borderId="25" xfId="1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vertical="center" wrapText="1"/>
    </xf>
    <xf numFmtId="0" fontId="20" fillId="5" borderId="10" xfId="0" applyFont="1" applyFill="1" applyBorder="1" applyAlignment="1">
      <alignment vertical="center" wrapText="1"/>
    </xf>
    <xf numFmtId="0" fontId="20" fillId="5" borderId="20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justify" vertical="center" wrapText="1"/>
    </xf>
    <xf numFmtId="0" fontId="8" fillId="3" borderId="3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9" fillId="2" borderId="48" xfId="0" applyFont="1" applyFill="1" applyBorder="1" applyAlignment="1">
      <alignment horizontal="center" vertical="center" textRotation="90" wrapText="1"/>
    </xf>
    <xf numFmtId="0" fontId="9" fillId="2" borderId="28" xfId="0" applyFont="1" applyFill="1" applyBorder="1" applyAlignment="1">
      <alignment horizontal="center" vertical="center" textRotation="90" wrapText="1"/>
    </xf>
    <xf numFmtId="0" fontId="9" fillId="2" borderId="29" xfId="0" applyFont="1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numFmt numFmtId="14" formatCode="0.00%"/>
    </dxf>
  </dxfs>
  <tableStyles count="0" defaultTableStyle="TableStyleMedium2" defaultPivotStyle="PivotStyleLight16"/>
  <colors>
    <mruColors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[Servicios solicitados 1er. trimeste.xlsx]Grafico!TablaDinámica1</c:name>
    <c:fmtId val="0"/>
  </c:pivotSource>
  <c:chart>
    <c:autoTitleDeleted val="1"/>
    <c:pivotFmts>
      <c:pivotFmt>
        <c:idx val="0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2.8852504912290023E-4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5.0125313283209249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6.6833751044277356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5.0125313283209249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5.0125313283208017E-3"/>
              <c:y val="-6.2757771964787399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6.6833751044277356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3.3416875522139905E-3"/>
              <c:y val="-6.2757771964787399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5.0125313283208633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5.0125313283208017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3.3416875522139905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5.0125313283208633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3.3416875522139294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5.0125313283208017E-3"/>
              <c:y val="-1.255155439295748E-1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3.3416875522139294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00339A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dLbl>
          <c:idx val="0"/>
          <c:layout>
            <c:manualLayout>
              <c:x val="-6.6833751044277356E-3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49088848720853401"/>
          <c:y val="2.7963131102047612E-2"/>
          <c:w val="0.48672942128446267"/>
          <c:h val="0.9440737377959047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Grafico!$B$3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339A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10-D951-425C-BE45-1C12DB621FE0}"/>
              </c:ext>
            </c:extLst>
          </c:dPt>
          <c:dPt>
            <c:idx val="1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F-D951-425C-BE45-1C12DB621FE0}"/>
              </c:ext>
            </c:extLst>
          </c:dPt>
          <c:dPt>
            <c:idx val="2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E-D951-425C-BE45-1C12DB621FE0}"/>
              </c:ext>
            </c:extLst>
          </c:dPt>
          <c:dPt>
            <c:idx val="3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D-D951-425C-BE45-1C12DB621FE0}"/>
              </c:ext>
            </c:extLst>
          </c:dPt>
          <c:dPt>
            <c:idx val="4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C-D951-425C-BE45-1C12DB621FE0}"/>
              </c:ext>
            </c:extLst>
          </c:dPt>
          <c:dPt>
            <c:idx val="5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B-D951-425C-BE45-1C12DB621FE0}"/>
              </c:ext>
            </c:extLst>
          </c:dPt>
          <c:dPt>
            <c:idx val="6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A-D951-425C-BE45-1C12DB621FE0}"/>
              </c:ext>
            </c:extLst>
          </c:dPt>
          <c:dPt>
            <c:idx val="7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9-D951-425C-BE45-1C12DB621FE0}"/>
              </c:ext>
            </c:extLst>
          </c:dPt>
          <c:dPt>
            <c:idx val="8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8-D951-425C-BE45-1C12DB621FE0}"/>
              </c:ext>
            </c:extLst>
          </c:dPt>
          <c:dPt>
            <c:idx val="9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7-D951-425C-BE45-1C12DB621FE0}"/>
              </c:ext>
            </c:extLst>
          </c:dPt>
          <c:dPt>
            <c:idx val="10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6-D951-425C-BE45-1C12DB621FE0}"/>
              </c:ext>
            </c:extLst>
          </c:dPt>
          <c:dPt>
            <c:idx val="11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5-D951-425C-BE45-1C12DB621FE0}"/>
              </c:ext>
            </c:extLst>
          </c:dPt>
          <c:dPt>
            <c:idx val="12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4-D951-425C-BE45-1C12DB621FE0}"/>
              </c:ext>
            </c:extLst>
          </c:dPt>
          <c:dPt>
            <c:idx val="13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3-D951-425C-BE45-1C12DB621FE0}"/>
              </c:ext>
            </c:extLst>
          </c:dPt>
          <c:dPt>
            <c:idx val="14"/>
            <c:invertIfNegative val="0"/>
            <c:bubble3D val="0"/>
            <c:spPr>
              <a:solidFill>
                <a:srgbClr val="00339A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2-D951-425C-BE45-1C12DB621FE0}"/>
              </c:ext>
            </c:extLst>
          </c:dPt>
          <c:dLbls>
            <c:dLbl>
              <c:idx val="0"/>
              <c:layout>
                <c:manualLayout>
                  <c:x val="-6.683375104427735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51-425C-BE45-1C12DB621FE0}"/>
                </c:ext>
              </c:extLst>
            </c:dLbl>
            <c:dLbl>
              <c:idx val="1"/>
              <c:layout>
                <c:manualLayout>
                  <c:x val="-3.34168755221392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51-425C-BE45-1C12DB621FE0}"/>
                </c:ext>
              </c:extLst>
            </c:dLbl>
            <c:dLbl>
              <c:idx val="2"/>
              <c:layout>
                <c:manualLayout>
                  <c:x val="-5.0125313283208017E-3"/>
                  <c:y val="-1.255155439295748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51-425C-BE45-1C12DB621FE0}"/>
                </c:ext>
              </c:extLst>
            </c:dLbl>
            <c:dLbl>
              <c:idx val="3"/>
              <c:layout>
                <c:manualLayout>
                  <c:x val="-3.341687552213929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51-425C-BE45-1C12DB621FE0}"/>
                </c:ext>
              </c:extLst>
            </c:dLbl>
            <c:dLbl>
              <c:idx val="4"/>
              <c:layout>
                <c:manualLayout>
                  <c:x val="-5.012531328320863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51-425C-BE45-1C12DB621FE0}"/>
                </c:ext>
              </c:extLst>
            </c:dLbl>
            <c:dLbl>
              <c:idx val="5"/>
              <c:layout>
                <c:manualLayout>
                  <c:x val="-3.341687552213990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51-425C-BE45-1C12DB621FE0}"/>
                </c:ext>
              </c:extLst>
            </c:dLbl>
            <c:dLbl>
              <c:idx val="6"/>
              <c:layout>
                <c:manualLayout>
                  <c:x val="-5.012531328320801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51-425C-BE45-1C12DB621FE0}"/>
                </c:ext>
              </c:extLst>
            </c:dLbl>
            <c:dLbl>
              <c:idx val="7"/>
              <c:layout>
                <c:manualLayout>
                  <c:x val="-5.012531328320863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51-425C-BE45-1C12DB621FE0}"/>
                </c:ext>
              </c:extLst>
            </c:dLbl>
            <c:dLbl>
              <c:idx val="8"/>
              <c:layout>
                <c:manualLayout>
                  <c:x val="-3.3416875522139905E-3"/>
                  <c:y val="-6.27577719647873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51-425C-BE45-1C12DB621FE0}"/>
                </c:ext>
              </c:extLst>
            </c:dLbl>
            <c:dLbl>
              <c:idx val="9"/>
              <c:layout>
                <c:manualLayout>
                  <c:x val="-6.683375104427735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51-425C-BE45-1C12DB621FE0}"/>
                </c:ext>
              </c:extLst>
            </c:dLbl>
            <c:dLbl>
              <c:idx val="10"/>
              <c:layout>
                <c:manualLayout>
                  <c:x val="-5.0125313283208017E-3"/>
                  <c:y val="-6.27577719647873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51-425C-BE45-1C12DB621FE0}"/>
                </c:ext>
              </c:extLst>
            </c:dLbl>
            <c:dLbl>
              <c:idx val="11"/>
              <c:layout>
                <c:manualLayout>
                  <c:x val="-5.012531328320924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51-425C-BE45-1C12DB621FE0}"/>
                </c:ext>
              </c:extLst>
            </c:dLbl>
            <c:dLbl>
              <c:idx val="12"/>
              <c:layout>
                <c:manualLayout>
                  <c:x val="-6.683375104427735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51-425C-BE45-1C12DB621FE0}"/>
                </c:ext>
              </c:extLst>
            </c:dLbl>
            <c:dLbl>
              <c:idx val="13"/>
              <c:layout>
                <c:manualLayout>
                  <c:x val="-5.012531328320924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51-425C-BE45-1C12DB621FE0}"/>
                </c:ext>
              </c:extLst>
            </c:dLbl>
            <c:dLbl>
              <c:idx val="14"/>
              <c:layout>
                <c:manualLayout>
                  <c:x val="-2.8852504912290023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51-425C-BE45-1C12DB621F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Grafico!$A$4:$A$19</c:f>
              <c:strCache>
                <c:ptCount val="15"/>
                <c:pt idx="0">
                  <c:v>Gestión de charlas de sensibilización sobre seguridad energética e infraestructuras.</c:v>
                </c:pt>
                <c:pt idx="1">
                  <c:v>Asesoría en materia de seguridad y salud minera.</c:v>
                </c:pt>
                <c:pt idx="2">
                  <c:v>Talleres de capacitación en materia de seguridad y salud minera.</c:v>
                </c:pt>
                <c:pt idx="3">
                  <c:v>Parque Temático de Energía Renovable: actividades educativas y culturales (Charlas). *</c:v>
                </c:pt>
                <c:pt idx="4">
                  <c:v>Otorgamiento de permisos de construcción de gasoducto tradicional de gas natural.</c:v>
                </c:pt>
                <c:pt idx="5">
                  <c:v>Auditorías energéticas. *</c:v>
                </c:pt>
                <c:pt idx="6">
                  <c:v>Consulta de la Base Nacional de Datos de Hidrocarburos.</c:v>
                </c:pt>
                <c:pt idx="7">
                  <c:v>Emisión de resolución de concesión minera para exploración o explotación minera.</c:v>
                </c:pt>
                <c:pt idx="8">
                  <c:v>Emisión de certificación de NO objeción para exportación de ámbar y larimar. *</c:v>
                </c:pt>
                <c:pt idx="9">
                  <c:v>Visitas técnicas de seguridad energética e infraestructuras.</c:v>
                </c:pt>
                <c:pt idx="10">
                  <c:v>Sensibilización sobre la importancia de la Energía para el Desarrollo. *</c:v>
                </c:pt>
                <c:pt idx="11">
                  <c:v>Charla de concientización en energía y minas a través de la Dirección de Gestión Social: Programa “aula del saber”.</c:v>
                </c:pt>
                <c:pt idx="12">
                  <c:v>Formación sobre ahorro y eficiencia energética (talleres, charlas, simposios, conferencias, etc.). PTER</c:v>
                </c:pt>
                <c:pt idx="13">
                  <c:v>Charlas sobre transición energética. </c:v>
                </c:pt>
                <c:pt idx="14">
                  <c:v>Servicio de electrificación rural y suburbana (Instalación de redes eléctricas).</c:v>
                </c:pt>
              </c:strCache>
            </c:strRef>
          </c:cat>
          <c:val>
            <c:numRef>
              <c:f>Grafico!$B$4:$B$19</c:f>
              <c:numCache>
                <c:formatCode>0.00%</c:formatCode>
                <c:ptCount val="15"/>
                <c:pt idx="0">
                  <c:v>7.6923076923076927E-3</c:v>
                </c:pt>
                <c:pt idx="1">
                  <c:v>7.6923076923076927E-3</c:v>
                </c:pt>
                <c:pt idx="2">
                  <c:v>7.6923076923076927E-3</c:v>
                </c:pt>
                <c:pt idx="3">
                  <c:v>7.6923076923076927E-3</c:v>
                </c:pt>
                <c:pt idx="4">
                  <c:v>1.5384615384615385E-2</c:v>
                </c:pt>
                <c:pt idx="5">
                  <c:v>1.5384615384615385E-2</c:v>
                </c:pt>
                <c:pt idx="6">
                  <c:v>2.3076923076923078E-2</c:v>
                </c:pt>
                <c:pt idx="7">
                  <c:v>3.0769230769230771E-2</c:v>
                </c:pt>
                <c:pt idx="8">
                  <c:v>3.0769230769230771E-2</c:v>
                </c:pt>
                <c:pt idx="9">
                  <c:v>7.6923076923076927E-2</c:v>
                </c:pt>
                <c:pt idx="10">
                  <c:v>7.6923076923076927E-2</c:v>
                </c:pt>
                <c:pt idx="11">
                  <c:v>8.461538461538462E-2</c:v>
                </c:pt>
                <c:pt idx="12">
                  <c:v>0.13076923076923078</c:v>
                </c:pt>
                <c:pt idx="13">
                  <c:v>0.16153846153846155</c:v>
                </c:pt>
                <c:pt idx="14">
                  <c:v>0.32307692307692309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1-425C-BE45-1C12DB621F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31459103"/>
        <c:axId val="531460063"/>
      </c:barChart>
      <c:catAx>
        <c:axId val="5314591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DO"/>
          </a:p>
        </c:txPr>
        <c:crossAx val="531460063"/>
        <c:crosses val="autoZero"/>
        <c:auto val="1"/>
        <c:lblAlgn val="ctr"/>
        <c:lblOffset val="100"/>
        <c:noMultiLvlLbl val="0"/>
      </c:catAx>
      <c:valAx>
        <c:axId val="531460063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531459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1000124</xdr:colOff>
      <xdr:row>21</xdr:row>
      <xdr:rowOff>61911</xdr:rowOff>
    </xdr:from>
    <xdr:to>
      <xdr:col>2</xdr:col>
      <xdr:colOff>695325</xdr:colOff>
      <xdr:row>47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D9F390-3413-4BC0-14A3-ABA184595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gar Sánchez Sosa" refreshedDate="46119.462804513889" createdVersion="8" refreshedVersion="8" minRefreshableVersion="3" recordCount="15" xr:uid="{014A1386-1F60-4799-A059-27F915FB28FE}">
  <cacheSource type="worksheet">
    <worksheetSource ref="A7:G22" sheet="Matriz (4)"/>
  </cacheSource>
  <cacheFields count="7">
    <cacheField name="SERVICIOS" numFmtId="0">
      <sharedItems count="15">
        <s v="Visitas técnicas de seguridad energética e infraestructuras."/>
        <s v="Gestión de charlas de sensibilización sobre seguridad energética e infraestructuras."/>
        <s v="Otorgamiento de permisos de construcción de gasoducto tradicional de gas natural."/>
        <s v="Auditorías energéticas. *"/>
        <s v="Charlas sobre transición energética. "/>
        <s v="Formación sobre ahorro y eficiencia energética (talleres, charlas, simposios, conferencias, etc.). PTER"/>
        <s v="Servicio de electrificación rural y suburbana (Instalación de redes eléctricas)."/>
        <s v="Parque Temático de Energía Renovable: actividades educativas y culturales (Charlas). *"/>
        <s v="Sensibilización sobre la importancia de la Energía para el Desarrollo. *"/>
        <s v="Charla de concientización en energía y minas a través de la Dirección de Gestión Social: Programa “aula del saber”."/>
        <s v="Emisión de certificación de NO objeción para exportación de ámbar y larimar. *"/>
        <s v="Talleres de capacitación en materia de seguridad y salud minera."/>
        <s v="Asesoría en materia de seguridad y salud minera."/>
        <s v="Emisión de resolución de concesión minera para exploración o explotación minera."/>
        <s v="Consulta de la Base Nacional de Datos de Hidrocarburos."/>
      </sharedItems>
    </cacheField>
    <cacheField name="Recibidos" numFmtId="0">
      <sharedItems containsSemiMixedTypes="0" containsString="0" containsNumber="1" containsInteger="1" minValue="0" maxValue="70"/>
    </cacheField>
    <cacheField name="Atendidos" numFmtId="0">
      <sharedItems containsSemiMixedTypes="0" containsString="0" containsNumber="1" containsInteger="1" minValue="1" maxValue="42"/>
    </cacheField>
    <cacheField name="Pendientes" numFmtId="0">
      <sharedItems containsSemiMixedTypes="0" containsString="0" containsNumber="1" containsInteger="1" minValue="0" maxValue="28"/>
    </cacheField>
    <cacheField name="Porcentaje  T1 2024" numFmtId="0">
      <sharedItems containsBlank="1" count="7">
        <m/>
        <s v=" No se recibieron solicitudes de este servicio"/>
        <s v="Solo atendimos dos grupos en el mes de julio, pues a partir de mediados de julio PTER ha estado en remozamiento general, cerrado al público hasta mediados de octubre."/>
        <s v="Un total de 55, 889 libras destinadas a China"/>
        <s v="2 talleres de seguridad para mineros artesanales y 1 capacitación de reforzamiento de conocimientos y simulacros de emergencia a brigadistas de Larimar"/>
        <s v="2 asesorías realizadas a mineros artesanales en la mina Larimar y una a la concesión de explotación Grauca III - El Coral"/>
        <s v=" La BNDH no esta activa"/>
      </sharedItems>
    </cacheField>
    <cacheField name="Porcentaje T1 2025" numFmtId="0">
      <sharedItems containsNonDate="0" containsString="0" containsBlank="1"/>
    </cacheField>
    <cacheField name="Porcentaje" numFmtId="0">
      <sharedItems containsSemiMixedTypes="0" containsString="0" containsNumber="1" minValue="7.6923076923076927E-3" maxValue="0.323076923076923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n v="10"/>
    <n v="10"/>
    <n v="0"/>
    <x v="0"/>
    <m/>
    <n v="7.6923076923076927E-2"/>
  </r>
  <r>
    <x v="1"/>
    <n v="1"/>
    <n v="1"/>
    <n v="0"/>
    <x v="0"/>
    <m/>
    <n v="7.6923076923076927E-3"/>
  </r>
  <r>
    <x v="2"/>
    <n v="0"/>
    <n v="2"/>
    <n v="0"/>
    <x v="1"/>
    <m/>
    <n v="1.5384615384615385E-2"/>
  </r>
  <r>
    <x v="3"/>
    <n v="2"/>
    <n v="2"/>
    <n v="0"/>
    <x v="0"/>
    <m/>
    <n v="1.5384615384615385E-2"/>
  </r>
  <r>
    <x v="4"/>
    <n v="21"/>
    <n v="21"/>
    <n v="0"/>
    <x v="0"/>
    <m/>
    <n v="0.16153846153846155"/>
  </r>
  <r>
    <x v="5"/>
    <n v="17"/>
    <n v="17"/>
    <n v="0"/>
    <x v="2"/>
    <m/>
    <n v="0.13076923076923078"/>
  </r>
  <r>
    <x v="6"/>
    <n v="70"/>
    <n v="42"/>
    <n v="28"/>
    <x v="0"/>
    <m/>
    <n v="0.32307692307692309"/>
  </r>
  <r>
    <x v="7"/>
    <n v="1"/>
    <n v="1"/>
    <n v="0"/>
    <x v="0"/>
    <m/>
    <n v="7.6923076923076927E-3"/>
  </r>
  <r>
    <x v="8"/>
    <n v="15"/>
    <n v="10"/>
    <n v="5"/>
    <x v="0"/>
    <m/>
    <n v="7.6923076923076927E-2"/>
  </r>
  <r>
    <x v="9"/>
    <n v="12"/>
    <n v="11"/>
    <n v="1"/>
    <x v="0"/>
    <m/>
    <n v="8.461538461538462E-2"/>
  </r>
  <r>
    <x v="10"/>
    <n v="4"/>
    <n v="4"/>
    <n v="0"/>
    <x v="3"/>
    <m/>
    <n v="3.0769230769230771E-2"/>
  </r>
  <r>
    <x v="11"/>
    <n v="1"/>
    <n v="1"/>
    <n v="0"/>
    <x v="4"/>
    <m/>
    <n v="7.6923076923076927E-3"/>
  </r>
  <r>
    <x v="12"/>
    <n v="1"/>
    <n v="1"/>
    <n v="0"/>
    <x v="5"/>
    <m/>
    <n v="7.6923076923076927E-3"/>
  </r>
  <r>
    <x v="13"/>
    <n v="6"/>
    <n v="4"/>
    <n v="15"/>
    <x v="0"/>
    <m/>
    <n v="3.0769230769230771E-2"/>
  </r>
  <r>
    <x v="14"/>
    <n v="3"/>
    <n v="3"/>
    <n v="0"/>
    <x v="6"/>
    <m/>
    <n v="2.3076923076923078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FA62B3-C673-4C01-9CED-C8220BD4E008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2">
  <location ref="A3:B19" firstHeaderRow="1" firstDataRow="1" firstDataCol="1"/>
  <pivotFields count="7">
    <pivotField axis="axisRow" showAll="0" sortType="ascending">
      <items count="16">
        <item x="0"/>
        <item x="11"/>
        <item x="6"/>
        <item x="8"/>
        <item x="7"/>
        <item x="2"/>
        <item x="1"/>
        <item x="5"/>
        <item x="13"/>
        <item x="10"/>
        <item x="14"/>
        <item x="4"/>
        <item x="9"/>
        <item x="3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>
      <items count="8">
        <item x="6"/>
        <item x="1"/>
        <item x="5"/>
        <item x="4"/>
        <item x="2"/>
        <item x="3"/>
        <item x="0"/>
        <item t="default"/>
      </items>
    </pivotField>
    <pivotField showAll="0"/>
    <pivotField dataField="1" showAll="0"/>
  </pivotFields>
  <rowFields count="1">
    <field x="0"/>
  </rowFields>
  <rowItems count="16">
    <i>
      <x v="6"/>
    </i>
    <i>
      <x v="14"/>
    </i>
    <i>
      <x v="1"/>
    </i>
    <i>
      <x v="4"/>
    </i>
    <i>
      <x v="5"/>
    </i>
    <i>
      <x v="13"/>
    </i>
    <i>
      <x v="10"/>
    </i>
    <i>
      <x v="8"/>
    </i>
    <i>
      <x v="9"/>
    </i>
    <i>
      <x/>
    </i>
    <i>
      <x v="3"/>
    </i>
    <i>
      <x v="12"/>
    </i>
    <i>
      <x v="7"/>
    </i>
    <i>
      <x v="11"/>
    </i>
    <i>
      <x v="2"/>
    </i>
    <i t="grand">
      <x/>
    </i>
  </rowItems>
  <colItems count="1">
    <i/>
  </colItems>
  <dataFields count="1">
    <dataField name="Suma de Porcentaje" fld="6" showDataAs="percentOfTotal" baseField="0" baseItem="0" numFmtId="10"/>
  </dataFields>
  <formats count="1">
    <format dxfId="0">
      <pivotArea collapsedLevelsAreSubtotals="1" fieldPosition="0">
        <references count="1">
          <reference field="0" count="0"/>
        </references>
      </pivotArea>
    </format>
  </formats>
  <chartFormats count="4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8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8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8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8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8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8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8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8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8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8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8" format="2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8" format="28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8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8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8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9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9" format="34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9" format="3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9" format="3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9" format="37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9" format="38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9" format="39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9" format="40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9" format="4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9" format="4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9" format="43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9" format="44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9" format="45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9" format="46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9" format="4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CE0AB-E6BD-47FB-B71A-085C15A980C0}">
  <dimension ref="A2:AG55"/>
  <sheetViews>
    <sheetView showGridLines="0" tabSelected="1" topLeftCell="A9" zoomScale="93" zoomScaleNormal="93" zoomScaleSheetLayoutView="100" workbookViewId="0">
      <selection activeCell="H24" sqref="H24"/>
    </sheetView>
  </sheetViews>
  <sheetFormatPr baseColWidth="10" defaultColWidth="10.85546875" defaultRowHeight="15"/>
  <cols>
    <col min="1" max="1" width="4.5703125" bestFit="1" customWidth="1"/>
    <col min="2" max="2" width="11.5703125" style="1" customWidth="1"/>
    <col min="3" max="3" width="0.85546875" style="1" hidden="1" customWidth="1"/>
    <col min="4" max="4" width="47.140625" style="3" customWidth="1"/>
    <col min="5" max="6" width="10.85546875" hidden="1" customWidth="1"/>
    <col min="7" max="7" width="8.85546875" hidden="1" customWidth="1"/>
    <col min="8" max="8" width="11.7109375" style="2" customWidth="1"/>
    <col min="9" max="9" width="12" style="2" customWidth="1"/>
    <col min="10" max="10" width="13.28515625" style="2" customWidth="1"/>
    <col min="11" max="11" width="13.42578125" style="2" hidden="1" customWidth="1"/>
    <col min="12" max="12" width="13.140625" style="1" hidden="1" customWidth="1"/>
    <col min="13" max="13" width="12.42578125" style="1" customWidth="1"/>
    <col min="14" max="14" width="44.85546875" style="1" customWidth="1"/>
    <col min="16" max="16" width="10.85546875" hidden="1" customWidth="1"/>
    <col min="17" max="30" width="0" hidden="1" customWidth="1"/>
    <col min="31" max="31" width="0.140625" hidden="1" customWidth="1"/>
    <col min="32" max="32" width="0" hidden="1" customWidth="1"/>
  </cols>
  <sheetData>
    <row r="2" spans="1:33" ht="17.25">
      <c r="B2" s="121" t="s">
        <v>35</v>
      </c>
      <c r="C2" s="121"/>
      <c r="D2" s="121"/>
      <c r="E2" s="121"/>
      <c r="F2" s="121"/>
      <c r="G2" s="121"/>
      <c r="H2" s="121"/>
      <c r="I2" s="121"/>
      <c r="J2" s="121"/>
      <c r="K2" s="42"/>
    </row>
    <row r="5" spans="1:33" s="1" customFormat="1" ht="18.95" customHeight="1"/>
    <row r="6" spans="1:33" s="1" customFormat="1" ht="16.5" customHeight="1">
      <c r="A6" s="120" t="s">
        <v>34</v>
      </c>
      <c r="B6" s="122" t="s">
        <v>61</v>
      </c>
      <c r="C6" s="124" t="s">
        <v>34</v>
      </c>
      <c r="D6" s="126" t="s">
        <v>33</v>
      </c>
      <c r="E6" s="128" t="s">
        <v>32</v>
      </c>
      <c r="F6" s="129"/>
      <c r="G6" s="130"/>
      <c r="H6" s="134" t="s">
        <v>31</v>
      </c>
      <c r="I6" s="134"/>
      <c r="J6" s="135"/>
      <c r="K6" s="110"/>
      <c r="L6" s="46"/>
      <c r="M6" s="144" t="s">
        <v>30</v>
      </c>
      <c r="N6" s="137" t="s">
        <v>29</v>
      </c>
      <c r="Q6" s="139" t="s">
        <v>28</v>
      </c>
      <c r="R6" s="139"/>
      <c r="S6" s="139"/>
      <c r="T6" s="41">
        <f>H26</f>
        <v>164</v>
      </c>
    </row>
    <row r="7" spans="1:33" s="1" customFormat="1" ht="28.5" customHeight="1">
      <c r="A7" s="120"/>
      <c r="B7" s="123"/>
      <c r="C7" s="125"/>
      <c r="D7" s="127"/>
      <c r="E7" s="131"/>
      <c r="F7" s="132"/>
      <c r="G7" s="133"/>
      <c r="H7" s="48" t="s">
        <v>27</v>
      </c>
      <c r="I7" s="47" t="s">
        <v>26</v>
      </c>
      <c r="J7" s="115" t="s">
        <v>25</v>
      </c>
      <c r="K7" s="111" t="s">
        <v>24</v>
      </c>
      <c r="L7" s="49" t="s">
        <v>23</v>
      </c>
      <c r="M7" s="145"/>
      <c r="N7" s="138"/>
    </row>
    <row r="8" spans="1:33" s="1" customFormat="1" ht="35.1" customHeight="1">
      <c r="A8" s="76">
        <v>1</v>
      </c>
      <c r="B8" s="146" t="s">
        <v>59</v>
      </c>
      <c r="C8" s="56"/>
      <c r="D8" s="77" t="s">
        <v>47</v>
      </c>
      <c r="E8" s="57"/>
      <c r="F8" s="57"/>
      <c r="G8" s="57"/>
      <c r="H8" s="58">
        <v>0</v>
      </c>
      <c r="I8" s="58">
        <v>0</v>
      </c>
      <c r="J8" s="29">
        <v>0</v>
      </c>
      <c r="K8" s="34"/>
      <c r="L8" s="33"/>
      <c r="M8" s="54">
        <f>I8/$I$26</f>
        <v>0</v>
      </c>
      <c r="N8" s="68"/>
    </row>
    <row r="9" spans="1:33" s="1" customFormat="1" ht="35.1" customHeight="1">
      <c r="A9" s="78">
        <v>2</v>
      </c>
      <c r="B9" s="147"/>
      <c r="C9" s="22">
        <v>2</v>
      </c>
      <c r="D9" s="79" t="s">
        <v>36</v>
      </c>
      <c r="E9" s="136" t="s">
        <v>22</v>
      </c>
      <c r="F9" s="136"/>
      <c r="G9" s="136"/>
      <c r="H9" s="35">
        <v>10</v>
      </c>
      <c r="I9" s="35">
        <v>10</v>
      </c>
      <c r="J9" s="59">
        <v>0</v>
      </c>
      <c r="K9" s="27"/>
      <c r="L9" s="20"/>
      <c r="M9" s="106">
        <f>I9/$I$26</f>
        <v>7.6923076923076927E-2</v>
      </c>
      <c r="N9" s="39"/>
      <c r="O9" s="37"/>
    </row>
    <row r="10" spans="1:33" s="1" customFormat="1" ht="40.5" customHeight="1">
      <c r="A10" s="88">
        <v>3</v>
      </c>
      <c r="B10" s="147"/>
      <c r="C10" s="89">
        <v>3</v>
      </c>
      <c r="D10" s="90" t="s">
        <v>37</v>
      </c>
      <c r="E10" s="140" t="s">
        <v>21</v>
      </c>
      <c r="F10" s="140"/>
      <c r="G10" s="140"/>
      <c r="H10" s="91">
        <v>1</v>
      </c>
      <c r="I10" s="91">
        <v>1</v>
      </c>
      <c r="J10" s="92">
        <v>0</v>
      </c>
      <c r="K10" s="93"/>
      <c r="L10" s="94"/>
      <c r="M10" s="95">
        <f>I10/$I$26</f>
        <v>7.6923076923076927E-3</v>
      </c>
      <c r="N10" s="38"/>
      <c r="O10" s="37"/>
    </row>
    <row r="11" spans="1:33" s="1" customFormat="1" ht="40.5" customHeight="1">
      <c r="A11" s="80">
        <v>4</v>
      </c>
      <c r="B11" s="148"/>
      <c r="C11" s="19"/>
      <c r="D11" s="96" t="s">
        <v>54</v>
      </c>
      <c r="E11" s="142" t="s">
        <v>9</v>
      </c>
      <c r="F11" s="142"/>
      <c r="G11" s="143"/>
      <c r="H11" s="97">
        <v>0</v>
      </c>
      <c r="I11" s="98">
        <v>2</v>
      </c>
      <c r="J11" s="99">
        <v>0</v>
      </c>
      <c r="K11" s="100" t="s">
        <v>7</v>
      </c>
      <c r="L11" s="16"/>
      <c r="M11" s="107">
        <f>I11/$I$26</f>
        <v>1.5384615384615385E-2</v>
      </c>
      <c r="N11" s="101" t="s">
        <v>74</v>
      </c>
      <c r="O11" s="37"/>
    </row>
    <row r="12" spans="1:33" s="1" customFormat="1" ht="48" customHeight="1">
      <c r="A12" s="82">
        <v>5</v>
      </c>
      <c r="B12" s="146" t="s">
        <v>20</v>
      </c>
      <c r="C12" s="64">
        <v>6</v>
      </c>
      <c r="D12" s="83" t="s">
        <v>46</v>
      </c>
      <c r="E12" s="141" t="s">
        <v>19</v>
      </c>
      <c r="F12" s="141"/>
      <c r="G12" s="141"/>
      <c r="H12" s="65">
        <v>2</v>
      </c>
      <c r="I12" s="65">
        <v>2</v>
      </c>
      <c r="J12" s="66">
        <v>0</v>
      </c>
      <c r="K12" s="40"/>
      <c r="L12" s="23"/>
      <c r="M12" s="106">
        <f>I12/$I$26</f>
        <v>1.5384615384615385E-2</v>
      </c>
      <c r="N12" s="67"/>
    </row>
    <row r="13" spans="1:33" s="1" customFormat="1" ht="48" customHeight="1">
      <c r="A13" s="80">
        <v>6</v>
      </c>
      <c r="B13" s="148"/>
      <c r="C13" s="19">
        <v>7</v>
      </c>
      <c r="D13" s="81" t="s">
        <v>38</v>
      </c>
      <c r="E13" s="142" t="s">
        <v>18</v>
      </c>
      <c r="F13" s="142"/>
      <c r="G13" s="142"/>
      <c r="H13" s="18">
        <v>21</v>
      </c>
      <c r="I13" s="18">
        <v>21</v>
      </c>
      <c r="J13" s="69">
        <v>0</v>
      </c>
      <c r="K13" s="26"/>
      <c r="L13" s="16"/>
      <c r="M13" s="107">
        <f>I13/$I$26</f>
        <v>0.16153846153846155</v>
      </c>
      <c r="N13" s="36"/>
      <c r="O13" s="70"/>
    </row>
    <row r="14" spans="1:33" s="1" customFormat="1" ht="45.75" customHeight="1">
      <c r="A14" s="76">
        <v>7</v>
      </c>
      <c r="B14" s="146" t="s">
        <v>60</v>
      </c>
      <c r="C14" s="56"/>
      <c r="D14" s="77" t="s">
        <v>43</v>
      </c>
      <c r="E14" s="57"/>
      <c r="F14" s="57"/>
      <c r="G14" s="57"/>
      <c r="H14" s="57">
        <v>18</v>
      </c>
      <c r="I14" s="57">
        <v>18</v>
      </c>
      <c r="J14" s="116">
        <v>0</v>
      </c>
      <c r="K14" s="71" t="s">
        <v>52</v>
      </c>
      <c r="L14" s="33"/>
      <c r="M14" s="54">
        <f>I14/$I$26</f>
        <v>0.13846153846153847</v>
      </c>
      <c r="N14" s="72"/>
      <c r="AG14" s="37">
        <f>M14+M15+M13+M9+M16</f>
        <v>0.77692307692307683</v>
      </c>
    </row>
    <row r="15" spans="1:33" s="1" customFormat="1" ht="36" customHeight="1">
      <c r="A15" s="78">
        <v>8</v>
      </c>
      <c r="B15" s="147"/>
      <c r="C15" s="22">
        <v>10</v>
      </c>
      <c r="D15" s="79" t="s">
        <v>39</v>
      </c>
      <c r="E15" s="136" t="s">
        <v>17</v>
      </c>
      <c r="F15" s="136"/>
      <c r="G15" s="136"/>
      <c r="H15" s="52">
        <v>70</v>
      </c>
      <c r="I15" s="52">
        <v>42</v>
      </c>
      <c r="J15" s="117">
        <v>28</v>
      </c>
      <c r="K15" s="40"/>
      <c r="L15" s="23"/>
      <c r="M15" s="106">
        <f>I15/$I$26</f>
        <v>0.32307692307692309</v>
      </c>
      <c r="N15" s="43"/>
    </row>
    <row r="16" spans="1:33" s="1" customFormat="1" ht="38.25" customHeight="1">
      <c r="A16" s="80">
        <v>10</v>
      </c>
      <c r="B16" s="148"/>
      <c r="C16" s="19">
        <v>11</v>
      </c>
      <c r="D16" s="81" t="s">
        <v>45</v>
      </c>
      <c r="E16" s="142" t="s">
        <v>17</v>
      </c>
      <c r="F16" s="142"/>
      <c r="G16" s="142"/>
      <c r="H16" s="18">
        <v>15</v>
      </c>
      <c r="I16" s="18">
        <v>10</v>
      </c>
      <c r="J16" s="69">
        <v>5</v>
      </c>
      <c r="K16" s="26"/>
      <c r="L16" s="16"/>
      <c r="M16" s="107">
        <f>I16/$I$26</f>
        <v>7.6923076923076927E-2</v>
      </c>
      <c r="N16" s="32"/>
    </row>
    <row r="17" spans="1:18" s="1" customFormat="1" ht="38.25" customHeight="1">
      <c r="A17" s="76">
        <v>11</v>
      </c>
      <c r="B17" s="149" t="s">
        <v>48</v>
      </c>
      <c r="C17" s="56"/>
      <c r="D17" s="77" t="s">
        <v>58</v>
      </c>
      <c r="E17" s="57"/>
      <c r="F17" s="57"/>
      <c r="G17" s="57"/>
      <c r="H17" s="57">
        <v>0</v>
      </c>
      <c r="I17" s="57">
        <v>0</v>
      </c>
      <c r="J17" s="116">
        <v>0</v>
      </c>
      <c r="K17" s="34"/>
      <c r="L17" s="33"/>
      <c r="M17" s="54">
        <f>I17/$I$26</f>
        <v>0</v>
      </c>
      <c r="N17" s="28"/>
    </row>
    <row r="18" spans="1:18" s="1" customFormat="1" ht="38.25" customHeight="1">
      <c r="A18" s="80">
        <v>12</v>
      </c>
      <c r="B18" s="150"/>
      <c r="C18" s="19"/>
      <c r="D18" s="81" t="s">
        <v>57</v>
      </c>
      <c r="E18" s="18"/>
      <c r="F18" s="18"/>
      <c r="G18" s="18"/>
      <c r="H18" s="18">
        <v>0</v>
      </c>
      <c r="I18" s="18">
        <v>0</v>
      </c>
      <c r="J18" s="69">
        <v>0</v>
      </c>
      <c r="K18" s="26"/>
      <c r="L18" s="16"/>
      <c r="M18" s="107">
        <f>I18/$I$26</f>
        <v>0</v>
      </c>
      <c r="N18" s="32"/>
    </row>
    <row r="19" spans="1:18" s="1" customFormat="1" ht="68.25" customHeight="1">
      <c r="A19" s="84">
        <v>13</v>
      </c>
      <c r="B19" s="85" t="s">
        <v>16</v>
      </c>
      <c r="C19" s="73"/>
      <c r="D19" s="86" t="s">
        <v>40</v>
      </c>
      <c r="E19" s="74"/>
      <c r="F19" s="74"/>
      <c r="G19" s="74"/>
      <c r="H19" s="18">
        <v>12</v>
      </c>
      <c r="I19" s="18">
        <v>11</v>
      </c>
      <c r="J19" s="69">
        <v>1</v>
      </c>
      <c r="K19" s="31"/>
      <c r="L19" s="30"/>
      <c r="M19" s="108">
        <f>I19/$I$26</f>
        <v>8.461538461538462E-2</v>
      </c>
      <c r="N19" s="55"/>
    </row>
    <row r="20" spans="1:18" s="1" customFormat="1" ht="41.25" customHeight="1">
      <c r="A20" s="76">
        <v>14</v>
      </c>
      <c r="B20" s="146" t="s">
        <v>15</v>
      </c>
      <c r="C20" s="56">
        <v>12</v>
      </c>
      <c r="D20" s="77" t="s">
        <v>44</v>
      </c>
      <c r="E20" s="155" t="s">
        <v>14</v>
      </c>
      <c r="F20" s="155"/>
      <c r="G20" s="155"/>
      <c r="H20" s="57">
        <v>4</v>
      </c>
      <c r="I20" s="57">
        <v>4</v>
      </c>
      <c r="J20" s="116">
        <v>0</v>
      </c>
      <c r="K20" s="112" t="s">
        <v>49</v>
      </c>
      <c r="L20" s="33"/>
      <c r="M20" s="54">
        <f>I20/$I$26</f>
        <v>3.0769230769230771E-2</v>
      </c>
      <c r="N20" s="28"/>
    </row>
    <row r="21" spans="1:18" s="1" customFormat="1" ht="42" customHeight="1">
      <c r="A21" s="78">
        <v>15</v>
      </c>
      <c r="B21" s="147"/>
      <c r="C21" s="22">
        <v>15</v>
      </c>
      <c r="D21" s="79" t="s">
        <v>53</v>
      </c>
      <c r="E21" s="136" t="s">
        <v>13</v>
      </c>
      <c r="F21" s="136"/>
      <c r="G21" s="136"/>
      <c r="H21" s="52">
        <v>1</v>
      </c>
      <c r="I21" s="52">
        <v>1</v>
      </c>
      <c r="J21" s="117">
        <v>0</v>
      </c>
      <c r="K21" s="113" t="s">
        <v>50</v>
      </c>
      <c r="L21" s="20"/>
      <c r="M21" s="109">
        <f>I21/$I$26</f>
        <v>7.6923076923076927E-3</v>
      </c>
      <c r="N21" s="44"/>
    </row>
    <row r="22" spans="1:18" s="1" customFormat="1" ht="32.25" customHeight="1">
      <c r="A22" s="80">
        <v>16</v>
      </c>
      <c r="B22" s="148"/>
      <c r="C22" s="19">
        <v>16</v>
      </c>
      <c r="D22" s="81" t="s">
        <v>41</v>
      </c>
      <c r="E22" s="142" t="s">
        <v>12</v>
      </c>
      <c r="F22" s="142"/>
      <c r="G22" s="142"/>
      <c r="H22" s="18">
        <v>1</v>
      </c>
      <c r="I22" s="18">
        <v>1</v>
      </c>
      <c r="J22" s="69">
        <v>0</v>
      </c>
      <c r="K22" s="114" t="s">
        <v>51</v>
      </c>
      <c r="L22" s="16"/>
      <c r="M22" s="107">
        <f>I22/$I$26</f>
        <v>7.6923076923076927E-3</v>
      </c>
      <c r="N22" s="25"/>
    </row>
    <row r="23" spans="1:18" s="1" customFormat="1" ht="54.75" customHeight="1">
      <c r="A23" s="84">
        <v>17</v>
      </c>
      <c r="B23" s="85" t="s">
        <v>11</v>
      </c>
      <c r="C23" s="73"/>
      <c r="D23" s="86" t="s">
        <v>42</v>
      </c>
      <c r="E23" s="74"/>
      <c r="F23" s="74"/>
      <c r="G23" s="74"/>
      <c r="H23" s="18">
        <v>6</v>
      </c>
      <c r="I23" s="18">
        <v>4</v>
      </c>
      <c r="J23" s="69">
        <v>15</v>
      </c>
      <c r="K23" s="75"/>
      <c r="L23" s="24"/>
      <c r="M23" s="108">
        <f>I23/$I$26</f>
        <v>3.0769230769230771E-2</v>
      </c>
      <c r="N23" s="63" t="s">
        <v>73</v>
      </c>
    </row>
    <row r="24" spans="1:18" s="1" customFormat="1" ht="41.25" customHeight="1">
      <c r="A24" s="78">
        <v>18</v>
      </c>
      <c r="B24" s="147" t="s">
        <v>10</v>
      </c>
      <c r="C24" s="22">
        <v>18</v>
      </c>
      <c r="D24" s="87" t="s">
        <v>55</v>
      </c>
      <c r="E24" s="136" t="s">
        <v>8</v>
      </c>
      <c r="F24" s="136"/>
      <c r="G24" s="152"/>
      <c r="H24" s="57">
        <v>0</v>
      </c>
      <c r="I24" s="57">
        <v>0</v>
      </c>
      <c r="J24" s="116">
        <v>0</v>
      </c>
      <c r="K24" s="21" t="s">
        <v>7</v>
      </c>
      <c r="L24" s="20"/>
      <c r="M24" s="106">
        <f>I24/$I$26</f>
        <v>0</v>
      </c>
      <c r="N24" s="103" t="s">
        <v>75</v>
      </c>
      <c r="R24" s="9"/>
    </row>
    <row r="25" spans="1:18" s="1" customFormat="1" ht="45" customHeight="1" thickBot="1">
      <c r="A25" s="78">
        <v>19</v>
      </c>
      <c r="B25" s="148"/>
      <c r="C25" s="19">
        <v>19</v>
      </c>
      <c r="D25" s="119" t="s">
        <v>56</v>
      </c>
      <c r="E25" s="142" t="s">
        <v>6</v>
      </c>
      <c r="F25" s="142"/>
      <c r="G25" s="143"/>
      <c r="H25" s="18">
        <v>3</v>
      </c>
      <c r="I25" s="18">
        <v>3</v>
      </c>
      <c r="J25" s="69">
        <v>0</v>
      </c>
      <c r="K25" s="17" t="s">
        <v>5</v>
      </c>
      <c r="L25" s="16"/>
      <c r="M25" s="106">
        <f>I25/$I$26</f>
        <v>2.3076923076923078E-2</v>
      </c>
      <c r="N25" s="104" t="s">
        <v>76</v>
      </c>
    </row>
    <row r="26" spans="1:18" s="1" customFormat="1" ht="18.95" customHeight="1">
      <c r="A26" s="51"/>
      <c r="B26" s="153" t="s">
        <v>4</v>
      </c>
      <c r="C26" s="154"/>
      <c r="D26" s="154"/>
      <c r="E26" s="154"/>
      <c r="F26" s="154"/>
      <c r="G26" s="154"/>
      <c r="H26" s="15">
        <f t="shared" ref="H26:L26" si="0">SUM(H8:H25)</f>
        <v>164</v>
      </c>
      <c r="I26" s="15">
        <f t="shared" si="0"/>
        <v>130</v>
      </c>
      <c r="J26" s="118">
        <f>SUM(J8:J25)</f>
        <v>49</v>
      </c>
      <c r="K26" s="14">
        <f t="shared" si="0"/>
        <v>0</v>
      </c>
      <c r="L26" s="14">
        <f t="shared" si="0"/>
        <v>0</v>
      </c>
      <c r="M26" s="50">
        <f>SUM(M8:M25)</f>
        <v>1</v>
      </c>
      <c r="N26" s="105"/>
    </row>
    <row r="27" spans="1:18" s="1" customFormat="1" ht="15" customHeight="1">
      <c r="B27" s="13" t="s">
        <v>3</v>
      </c>
      <c r="J27" s="6"/>
      <c r="K27" s="11"/>
      <c r="L27" s="9"/>
      <c r="M27" s="9"/>
      <c r="N27" s="102" t="s">
        <v>77</v>
      </c>
    </row>
    <row r="28" spans="1:18" s="1" customFormat="1" ht="15" customHeight="1">
      <c r="B28" s="151" t="s">
        <v>2</v>
      </c>
      <c r="C28" s="151"/>
      <c r="D28" s="151"/>
      <c r="E28" s="53"/>
      <c r="F28" s="53"/>
      <c r="G28" s="53"/>
      <c r="H28" s="53"/>
    </row>
    <row r="29" spans="1:18" s="1" customFormat="1">
      <c r="D29" s="7"/>
      <c r="H29" s="6"/>
    </row>
    <row r="30" spans="1:18" s="1" customFormat="1">
      <c r="D30" s="7"/>
      <c r="H30" s="6"/>
      <c r="I30" s="6" t="s">
        <v>62</v>
      </c>
      <c r="J30" s="6"/>
      <c r="K30" s="10"/>
      <c r="L30" s="9"/>
      <c r="M30" s="9" t="s">
        <v>81</v>
      </c>
    </row>
    <row r="31" spans="1:18" s="1" customFormat="1" ht="15.75">
      <c r="D31" s="7"/>
      <c r="H31" s="8" t="s">
        <v>1</v>
      </c>
      <c r="I31" s="12">
        <f>I26/H26</f>
        <v>0.79268292682926833</v>
      </c>
      <c r="J31" s="6"/>
      <c r="K31" s="6"/>
      <c r="M31" s="45">
        <f>SUM(M19+M16+M15+M14+M13+M9)</f>
        <v>0.86153846153846159</v>
      </c>
    </row>
    <row r="32" spans="1:18" s="1" customFormat="1">
      <c r="D32" s="7"/>
      <c r="H32" s="6"/>
      <c r="I32" s="6"/>
      <c r="J32" s="6"/>
      <c r="K32" s="6"/>
    </row>
    <row r="33" spans="4:11" s="1" customFormat="1">
      <c r="D33" s="7"/>
      <c r="H33" s="6"/>
      <c r="I33" s="6"/>
      <c r="J33" s="6"/>
      <c r="K33" s="6"/>
    </row>
    <row r="34" spans="4:11" s="1" customFormat="1">
      <c r="D34" s="7"/>
      <c r="H34" s="6"/>
      <c r="I34" s="6"/>
      <c r="J34" s="6"/>
      <c r="K34" s="6"/>
    </row>
    <row r="35" spans="4:11" s="1" customFormat="1">
      <c r="D35" s="7"/>
      <c r="H35" s="6"/>
      <c r="I35" s="6"/>
      <c r="J35" s="6"/>
      <c r="K35" s="6"/>
    </row>
    <row r="36" spans="4:11" s="1" customFormat="1">
      <c r="D36" s="7"/>
      <c r="H36" s="6"/>
      <c r="I36" s="6"/>
      <c r="J36" s="6"/>
      <c r="K36" s="6"/>
    </row>
    <row r="37" spans="4:11" s="1" customFormat="1">
      <c r="D37" s="7"/>
      <c r="H37" s="6"/>
      <c r="I37" s="6"/>
      <c r="J37" s="6"/>
      <c r="K37" s="6"/>
    </row>
    <row r="38" spans="4:11" s="1" customFormat="1">
      <c r="D38" s="7"/>
      <c r="H38" s="6"/>
      <c r="I38" s="6"/>
      <c r="J38" s="6"/>
      <c r="K38" s="6"/>
    </row>
    <row r="39" spans="4:11" s="1" customFormat="1">
      <c r="D39" s="7"/>
      <c r="H39" s="6"/>
      <c r="I39" s="6"/>
      <c r="J39" s="6"/>
      <c r="K39" s="6"/>
    </row>
    <row r="40" spans="4:11" s="1" customFormat="1">
      <c r="D40" s="7"/>
      <c r="H40" s="6"/>
      <c r="I40" s="6"/>
      <c r="J40" s="6"/>
      <c r="K40" s="6"/>
    </row>
    <row r="41" spans="4:11" s="1" customFormat="1">
      <c r="D41" s="7"/>
      <c r="H41" s="6"/>
      <c r="I41" s="6"/>
      <c r="J41" s="6"/>
      <c r="K41" s="6"/>
    </row>
    <row r="42" spans="4:11" s="1" customFormat="1">
      <c r="D42" s="7"/>
      <c r="H42" s="6"/>
      <c r="I42" s="6"/>
      <c r="J42" s="6"/>
      <c r="K42" s="6"/>
    </row>
    <row r="43" spans="4:11" s="1" customFormat="1">
      <c r="D43" s="7"/>
      <c r="H43" s="6"/>
      <c r="I43" s="6"/>
      <c r="J43" s="6"/>
      <c r="K43" s="6"/>
    </row>
    <row r="44" spans="4:11" s="1" customFormat="1">
      <c r="D44" s="7"/>
      <c r="H44" s="6"/>
      <c r="I44" s="6"/>
      <c r="J44" s="6"/>
      <c r="K44" s="6"/>
    </row>
    <row r="45" spans="4:11" s="1" customFormat="1">
      <c r="D45" s="7"/>
      <c r="H45" s="6"/>
      <c r="I45" s="6"/>
      <c r="J45" s="6"/>
      <c r="K45" s="6"/>
    </row>
    <row r="46" spans="4:11" s="1" customFormat="1">
      <c r="D46" s="7"/>
      <c r="H46" s="6"/>
      <c r="I46" s="6"/>
      <c r="J46" s="6"/>
      <c r="K46" s="6"/>
    </row>
    <row r="47" spans="4:11" s="1" customFormat="1">
      <c r="D47" s="7"/>
      <c r="H47" s="6"/>
      <c r="I47" s="6"/>
      <c r="J47" s="6"/>
      <c r="K47" s="6"/>
    </row>
    <row r="48" spans="4:11" s="1" customFormat="1">
      <c r="D48" s="7"/>
      <c r="H48" s="6"/>
      <c r="I48" s="6"/>
      <c r="J48" s="6"/>
      <c r="K48" s="6"/>
    </row>
    <row r="55" spans="3:31" s="1" customFormat="1">
      <c r="C55" s="5" t="s">
        <v>0</v>
      </c>
      <c r="D55" s="4"/>
      <c r="E55"/>
      <c r="F55"/>
      <c r="G55"/>
      <c r="H55" s="2"/>
      <c r="I55" s="2"/>
      <c r="J55" s="2"/>
      <c r="K55" s="2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</sheetData>
  <mergeCells count="30">
    <mergeCell ref="E22:G22"/>
    <mergeCell ref="M6:M7"/>
    <mergeCell ref="B14:B16"/>
    <mergeCell ref="B17:B18"/>
    <mergeCell ref="B28:D28"/>
    <mergeCell ref="B12:B13"/>
    <mergeCell ref="E13:G13"/>
    <mergeCell ref="E24:G24"/>
    <mergeCell ref="E25:G25"/>
    <mergeCell ref="B26:G26"/>
    <mergeCell ref="E15:G15"/>
    <mergeCell ref="E16:G16"/>
    <mergeCell ref="B8:B11"/>
    <mergeCell ref="B24:B25"/>
    <mergeCell ref="B20:B22"/>
    <mergeCell ref="E20:G20"/>
    <mergeCell ref="E21:G21"/>
    <mergeCell ref="N6:N7"/>
    <mergeCell ref="Q6:S6"/>
    <mergeCell ref="E9:G9"/>
    <mergeCell ref="E10:G10"/>
    <mergeCell ref="E12:G12"/>
    <mergeCell ref="E11:G11"/>
    <mergeCell ref="A6:A7"/>
    <mergeCell ref="B2:J2"/>
    <mergeCell ref="B6:B7"/>
    <mergeCell ref="C6:C7"/>
    <mergeCell ref="D6:D7"/>
    <mergeCell ref="E6:G7"/>
    <mergeCell ref="H6:J6"/>
  </mergeCells>
  <printOptions horizontalCentered="1" verticalCentered="1"/>
  <pageMargins left="0.31496062992125984" right="0.31496062992125984" top="0" bottom="0" header="0.31496062992125984" footer="0.31496062992125984"/>
  <pageSetup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B763-F7BA-4491-A0F3-BF50881D1E39}">
  <dimension ref="A3:B19"/>
  <sheetViews>
    <sheetView topLeftCell="A16" workbookViewId="0">
      <selection activeCell="A30" sqref="A30"/>
    </sheetView>
  </sheetViews>
  <sheetFormatPr baseColWidth="10" defaultRowHeight="15"/>
  <cols>
    <col min="1" max="1" width="104.7109375" bestFit="1" customWidth="1"/>
    <col min="2" max="2" width="19" bestFit="1" customWidth="1"/>
  </cols>
  <sheetData>
    <row r="3" spans="1:2">
      <c r="A3" s="60" t="s">
        <v>63</v>
      </c>
      <c r="B3" t="s">
        <v>72</v>
      </c>
    </row>
    <row r="4" spans="1:2">
      <c r="A4" s="61" t="s">
        <v>68</v>
      </c>
      <c r="B4" s="62">
        <v>7.6923076923076927E-3</v>
      </c>
    </row>
    <row r="5" spans="1:2">
      <c r="A5" s="61" t="s">
        <v>78</v>
      </c>
      <c r="B5" s="62">
        <v>7.6923076923076927E-3</v>
      </c>
    </row>
    <row r="6" spans="1:2">
      <c r="A6" s="61" t="s">
        <v>80</v>
      </c>
      <c r="B6" s="62">
        <v>7.6923076923076927E-3</v>
      </c>
    </row>
    <row r="7" spans="1:2">
      <c r="A7" s="61" t="s">
        <v>79</v>
      </c>
      <c r="B7" s="62">
        <v>7.6923076923076927E-3</v>
      </c>
    </row>
    <row r="8" spans="1:2">
      <c r="A8" s="61" t="s">
        <v>54</v>
      </c>
      <c r="B8" s="62">
        <v>1.5384615384615385E-2</v>
      </c>
    </row>
    <row r="9" spans="1:2">
      <c r="A9" s="61" t="s">
        <v>64</v>
      </c>
      <c r="B9" s="62">
        <v>1.5384615384615385E-2</v>
      </c>
    </row>
    <row r="10" spans="1:2">
      <c r="A10" s="61" t="s">
        <v>56</v>
      </c>
      <c r="B10" s="62">
        <v>2.3076923076923078E-2</v>
      </c>
    </row>
    <row r="11" spans="1:2">
      <c r="A11" s="61" t="s">
        <v>42</v>
      </c>
      <c r="B11" s="62">
        <v>3.0769230769230771E-2</v>
      </c>
    </row>
    <row r="12" spans="1:2">
      <c r="A12" s="61" t="s">
        <v>66</v>
      </c>
      <c r="B12" s="62">
        <v>3.0769230769230771E-2</v>
      </c>
    </row>
    <row r="13" spans="1:2">
      <c r="A13" s="61" t="s">
        <v>70</v>
      </c>
      <c r="B13" s="62">
        <v>7.6923076923076927E-2</v>
      </c>
    </row>
    <row r="14" spans="1:2">
      <c r="A14" s="61" t="s">
        <v>69</v>
      </c>
      <c r="B14" s="62">
        <v>7.6923076923076927E-2</v>
      </c>
    </row>
    <row r="15" spans="1:2">
      <c r="A15" s="61" t="s">
        <v>40</v>
      </c>
      <c r="B15" s="62">
        <v>8.461538461538462E-2</v>
      </c>
    </row>
    <row r="16" spans="1:2">
      <c r="A16" s="61" t="s">
        <v>67</v>
      </c>
      <c r="B16" s="62">
        <v>0.13076923076923078</v>
      </c>
    </row>
    <row r="17" spans="1:2">
      <c r="A17" s="61" t="s">
        <v>65</v>
      </c>
      <c r="B17" s="62">
        <v>0.16153846153846155</v>
      </c>
    </row>
    <row r="18" spans="1:2">
      <c r="A18" s="61" t="s">
        <v>39</v>
      </c>
      <c r="B18" s="62">
        <v>0.32307692307692309</v>
      </c>
    </row>
    <row r="19" spans="1:2">
      <c r="A19" s="61" t="s">
        <v>71</v>
      </c>
      <c r="B19" s="62">
        <v>1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e7ed55b84dd915651d74acce466f6d17">
  <xsd:schema xmlns:xsd="http://www.w3.org/2001/XMLSchema" xmlns:xs="http://www.w3.org/2001/XMLSchema" xmlns:p="http://schemas.microsoft.com/office/2006/metadata/properties" xmlns:ns2="23875432-060c-4a96-bc33-cbf9aa818b47" xmlns:ns3="2ea96bed-ecf9-4008-9cf6-cb17032fa9cb" targetNamespace="http://schemas.microsoft.com/office/2006/metadata/properties" ma:root="true" ma:fieldsID="3c8649ccefd400326d9124af36b4bb2d" ns2:_="" ns3:_="">
    <xsd:import namespace="23875432-060c-4a96-bc33-cbf9aa818b47"/>
    <xsd:import namespace="2ea96bed-ecf9-4008-9cf6-cb17032f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064a4e1-a069-46f8-a04f-7fb70492f654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Props1.xml><?xml version="1.0" encoding="utf-8"?>
<ds:datastoreItem xmlns:ds="http://schemas.openxmlformats.org/officeDocument/2006/customXml" ds:itemID="{926DDC35-6530-4344-BF33-6126EDFEC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A69CD5-B65E-4652-A05F-B995A2391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75432-060c-4a96-bc33-cbf9aa818b47"/>
    <ds:schemaRef ds:uri="2ea96bed-ecf9-4008-9cf6-cb17032fa9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740D3-B85F-4FA8-B432-CDF797E1B056}">
  <ds:schemaRefs>
    <ds:schemaRef ds:uri="http://schemas.microsoft.com/office/2006/metadata/properties"/>
    <ds:schemaRef ds:uri="http://schemas.microsoft.com/office/infopath/2007/PartnerControls"/>
    <ds:schemaRef ds:uri="23875432-060c-4a96-bc33-cbf9aa818b47"/>
    <ds:schemaRef ds:uri="2ea96bed-ecf9-4008-9cf6-cb17032fa9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Tabla</vt:lpstr>
      <vt:lpstr>Grafico</vt:lpstr>
      <vt:lpstr>Tabla!_Hlk153358456</vt:lpstr>
      <vt:lpstr>Tabla!_Hlk156219882</vt:lpstr>
      <vt:lpstr>Tabla!Área_de_impresión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Sánchez Sosa</dc:creator>
  <cp:lastModifiedBy>Edgar Sánchez Sosa</cp:lastModifiedBy>
  <dcterms:created xsi:type="dcterms:W3CDTF">2025-09-25T18:24:48Z</dcterms:created>
  <dcterms:modified xsi:type="dcterms:W3CDTF">2026-04-17T15:39:32Z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