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brazoban\Downloads\"/>
    </mc:Choice>
  </mc:AlternateContent>
  <xr:revisionPtr revIDLastSave="0" documentId="8_{DC87C17F-96A5-4A11-81EF-929718901F91}" xr6:coauthVersionLast="47" xr6:coauthVersionMax="47" xr10:uidLastSave="{00000000-0000-0000-0000-000000000000}"/>
  <bookViews>
    <workbookView xWindow="-120" yWindow="-120" windowWidth="29040" windowHeight="15720" xr2:uid="{D03E90E3-8C51-49F0-A9D0-5A5C4E26C92E}"/>
  </bookViews>
  <sheets>
    <sheet name="Ejecución mensual" sheetId="1" r:id="rId1"/>
  </sheets>
  <externalReferences>
    <externalReference r:id="rId2"/>
  </externalReferences>
  <definedNames>
    <definedName name="_xlnm.Print_Area" localSheetId="0">'Ejecución mensual'!$B$1:$Q$91</definedName>
    <definedName name="_xlnm.Print_Titles" localSheetId="0">'Ejecución mensual'!$1:$7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1" i="1" l="1"/>
  <c r="A79" i="1"/>
  <c r="P78" i="1"/>
  <c r="P80" i="1" s="1"/>
  <c r="O78" i="1"/>
  <c r="O80" i="1" s="1"/>
  <c r="N78" i="1"/>
  <c r="M78" i="1"/>
  <c r="M80" i="1" s="1"/>
  <c r="L78" i="1"/>
  <c r="L80" i="1" s="1"/>
  <c r="K78" i="1"/>
  <c r="K80" i="1" s="1"/>
  <c r="J78" i="1"/>
  <c r="J80" i="1" s="1"/>
  <c r="I78" i="1"/>
  <c r="I80" i="1" s="1"/>
  <c r="H78" i="1"/>
  <c r="H80" i="1" s="1"/>
  <c r="G78" i="1"/>
  <c r="G80" i="1" s="1"/>
  <c r="F78" i="1"/>
  <c r="F80" i="1" s="1"/>
  <c r="A77" i="1"/>
  <c r="A76" i="1"/>
  <c r="P75" i="1"/>
  <c r="O75" i="1"/>
  <c r="N75" i="1"/>
  <c r="M75" i="1"/>
  <c r="L75" i="1"/>
  <c r="K75" i="1"/>
  <c r="J75" i="1"/>
  <c r="I75" i="1"/>
  <c r="H75" i="1"/>
  <c r="G75" i="1"/>
  <c r="F75" i="1"/>
  <c r="A74" i="1"/>
  <c r="A73" i="1"/>
  <c r="P72" i="1"/>
  <c r="O72" i="1"/>
  <c r="N72" i="1"/>
  <c r="M72" i="1"/>
  <c r="L72" i="1"/>
  <c r="K72" i="1"/>
  <c r="J72" i="1"/>
  <c r="I72" i="1"/>
  <c r="H72" i="1"/>
  <c r="G72" i="1"/>
  <c r="F72" i="1"/>
  <c r="A69" i="1"/>
  <c r="G68" i="1"/>
  <c r="A68" i="1"/>
  <c r="A67" i="1"/>
  <c r="P66" i="1"/>
  <c r="O66" i="1"/>
  <c r="A65" i="1"/>
  <c r="A64" i="1"/>
  <c r="P63" i="1"/>
  <c r="O63" i="1"/>
  <c r="D63" i="1"/>
  <c r="C62" i="1"/>
  <c r="A62" i="1"/>
  <c r="G61" i="1"/>
  <c r="C61" i="1"/>
  <c r="C60" i="1" s="1"/>
  <c r="A61" i="1"/>
  <c r="D60" i="1"/>
  <c r="D70" i="1" s="1"/>
  <c r="D82" i="1" s="1"/>
  <c r="C59" i="1"/>
  <c r="A59" i="1"/>
  <c r="C58" i="1"/>
  <c r="A58" i="1"/>
  <c r="C56" i="1"/>
  <c r="A56" i="1"/>
  <c r="C55" i="1"/>
  <c r="A55" i="1"/>
  <c r="C54" i="1"/>
  <c r="A54" i="1"/>
  <c r="C53" i="1"/>
  <c r="A53" i="1"/>
  <c r="C52" i="1"/>
  <c r="A52" i="1"/>
  <c r="C51" i="1"/>
  <c r="C50" i="1" s="1"/>
  <c r="A51" i="1"/>
  <c r="P50" i="1"/>
  <c r="O50" i="1"/>
  <c r="D50" i="1"/>
  <c r="C49" i="1"/>
  <c r="A49" i="1"/>
  <c r="C48" i="1"/>
  <c r="A48" i="1"/>
  <c r="C47" i="1"/>
  <c r="A47" i="1"/>
  <c r="C46" i="1"/>
  <c r="A46" i="1"/>
  <c r="C45" i="1"/>
  <c r="A45" i="1"/>
  <c r="C44" i="1"/>
  <c r="A44" i="1"/>
  <c r="J43" i="1"/>
  <c r="C43" i="1"/>
  <c r="C42" i="1" s="1"/>
  <c r="A43" i="1"/>
  <c r="P42" i="1"/>
  <c r="O42" i="1"/>
  <c r="D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C34" i="1" s="1"/>
  <c r="A35" i="1"/>
  <c r="P34" i="1"/>
  <c r="O34" i="1"/>
  <c r="D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C25" i="1" s="1"/>
  <c r="A26" i="1"/>
  <c r="P25" i="1"/>
  <c r="O25" i="1"/>
  <c r="D25" i="1"/>
  <c r="C24" i="1"/>
  <c r="A24" i="1"/>
  <c r="C23" i="1"/>
  <c r="A23" i="1"/>
  <c r="C22" i="1"/>
  <c r="A22" i="1"/>
  <c r="C21" i="1"/>
  <c r="A21" i="1"/>
  <c r="C20" i="1"/>
  <c r="A20" i="1"/>
  <c r="C19" i="1"/>
  <c r="A19" i="1"/>
  <c r="C18" i="1"/>
  <c r="A18" i="1"/>
  <c r="C17" i="1"/>
  <c r="A17" i="1"/>
  <c r="C16" i="1"/>
  <c r="C15" i="1" s="1"/>
  <c r="A16" i="1"/>
  <c r="P15" i="1"/>
  <c r="O15" i="1"/>
  <c r="D15" i="1"/>
  <c r="C14" i="1"/>
  <c r="A14" i="1"/>
  <c r="G13" i="1"/>
  <c r="C13" i="1"/>
  <c r="A13" i="1"/>
  <c r="C12" i="1"/>
  <c r="A12" i="1"/>
  <c r="C11" i="1"/>
  <c r="A11" i="1"/>
  <c r="C10" i="1"/>
  <c r="C9" i="1" s="1"/>
  <c r="A10" i="1"/>
  <c r="P9" i="1"/>
  <c r="O9" i="1"/>
  <c r="D9" i="1"/>
  <c r="N80" i="1" l="1"/>
  <c r="E79" i="1"/>
  <c r="C79" i="1"/>
  <c r="C78" i="1" s="1"/>
  <c r="E77" i="1"/>
  <c r="C77" i="1"/>
  <c r="E76" i="1"/>
  <c r="E75" i="1" s="1"/>
  <c r="Q75" i="1" s="1"/>
  <c r="C76" i="1"/>
  <c r="C75" i="1" s="1"/>
  <c r="E74" i="1"/>
  <c r="Q74" i="1" s="1"/>
  <c r="C74" i="1"/>
  <c r="E73" i="1"/>
  <c r="C73" i="1"/>
  <c r="N69" i="1"/>
  <c r="L69" i="1"/>
  <c r="J69" i="1"/>
  <c r="H69" i="1"/>
  <c r="F69" i="1"/>
  <c r="E69" i="1"/>
  <c r="I69" i="1"/>
  <c r="G69" i="1"/>
  <c r="M69" i="1"/>
  <c r="K69" i="1"/>
  <c r="E68" i="1"/>
  <c r="N68" i="1"/>
  <c r="M68" i="1"/>
  <c r="L68" i="1"/>
  <c r="K68" i="1"/>
  <c r="J68" i="1"/>
  <c r="I68" i="1"/>
  <c r="H68" i="1"/>
  <c r="F68" i="1"/>
  <c r="M67" i="1"/>
  <c r="M66" i="1" s="1"/>
  <c r="L67" i="1"/>
  <c r="J67" i="1"/>
  <c r="I67" i="1"/>
  <c r="I66" i="1" s="1"/>
  <c r="G67" i="1"/>
  <c r="G66" i="1" s="1"/>
  <c r="F67" i="1"/>
  <c r="F66" i="1" s="1"/>
  <c r="E67" i="1"/>
  <c r="N67" i="1"/>
  <c r="N66" i="1" s="1"/>
  <c r="K67" i="1"/>
  <c r="K66" i="1" s="1"/>
  <c r="H67" i="1"/>
  <c r="H66" i="1" s="1"/>
  <c r="H65" i="1"/>
  <c r="N65" i="1"/>
  <c r="E65" i="1"/>
  <c r="G65" i="1"/>
  <c r="J65" i="1"/>
  <c r="I65" i="1"/>
  <c r="L65" i="1"/>
  <c r="F65" i="1"/>
  <c r="K65" i="1"/>
  <c r="M65" i="1"/>
  <c r="H64" i="1"/>
  <c r="H63" i="1" s="1"/>
  <c r="K64" i="1"/>
  <c r="K63" i="1" s="1"/>
  <c r="E64" i="1"/>
  <c r="G64" i="1"/>
  <c r="G63" i="1" s="1"/>
  <c r="I64" i="1"/>
  <c r="I63" i="1" s="1"/>
  <c r="J64" i="1"/>
  <c r="J63" i="1" s="1"/>
  <c r="M64" i="1"/>
  <c r="M63" i="1" s="1"/>
  <c r="N64" i="1"/>
  <c r="N63" i="1" s="1"/>
  <c r="L64" i="1"/>
  <c r="L63" i="1" s="1"/>
  <c r="F64" i="1"/>
  <c r="F63" i="1" s="1"/>
  <c r="G62" i="1"/>
  <c r="G60" i="1" s="1"/>
  <c r="I62" i="1"/>
  <c r="K62" i="1"/>
  <c r="F62" i="1"/>
  <c r="H62" i="1"/>
  <c r="L62" i="1"/>
  <c r="P62" i="1"/>
  <c r="M62" i="1"/>
  <c r="O62" i="1"/>
  <c r="E62" i="1"/>
  <c r="J62" i="1"/>
  <c r="N62" i="1"/>
  <c r="L61" i="1"/>
  <c r="L60" i="1" s="1"/>
  <c r="N61" i="1"/>
  <c r="N60" i="1" s="1"/>
  <c r="I61" i="1"/>
  <c r="I60" i="1" s="1"/>
  <c r="P61" i="1"/>
  <c r="P60" i="1" s="1"/>
  <c r="P70" i="1" s="1"/>
  <c r="P82" i="1" s="1"/>
  <c r="O61" i="1"/>
  <c r="O60" i="1" s="1"/>
  <c r="O70" i="1" s="1"/>
  <c r="O82" i="1" s="1"/>
  <c r="M61" i="1"/>
  <c r="M60" i="1" s="1"/>
  <c r="K61" i="1"/>
  <c r="K60" i="1" s="1"/>
  <c r="F61" i="1"/>
  <c r="F60" i="1" s="1"/>
  <c r="E61" i="1"/>
  <c r="H61" i="1"/>
  <c r="H60" i="1" s="1"/>
  <c r="J61" i="1"/>
  <c r="J60" i="1" s="1"/>
  <c r="G59" i="1"/>
  <c r="F59" i="1"/>
  <c r="N59" i="1"/>
  <c r="M59" i="1"/>
  <c r="L59" i="1"/>
  <c r="K59" i="1"/>
  <c r="J59" i="1"/>
  <c r="E59" i="1"/>
  <c r="I59" i="1"/>
  <c r="H59" i="1"/>
  <c r="L58" i="1"/>
  <c r="M58" i="1"/>
  <c r="N58" i="1"/>
  <c r="E58" i="1"/>
  <c r="F58" i="1"/>
  <c r="G58" i="1"/>
  <c r="H58" i="1"/>
  <c r="I58" i="1"/>
  <c r="J58" i="1"/>
  <c r="K58" i="1"/>
  <c r="L56" i="1"/>
  <c r="I56" i="1"/>
  <c r="H56" i="1"/>
  <c r="F56" i="1"/>
  <c r="K56" i="1"/>
  <c r="G56" i="1"/>
  <c r="E56" i="1"/>
  <c r="J56" i="1"/>
  <c r="M56" i="1"/>
  <c r="N56" i="1"/>
  <c r="N55" i="1"/>
  <c r="L55" i="1"/>
  <c r="K55" i="1"/>
  <c r="I55" i="1"/>
  <c r="H55" i="1"/>
  <c r="F55" i="1"/>
  <c r="E55" i="1"/>
  <c r="M55" i="1"/>
  <c r="J55" i="1"/>
  <c r="G55" i="1"/>
  <c r="N54" i="1"/>
  <c r="M54" i="1"/>
  <c r="L54" i="1"/>
  <c r="K54" i="1"/>
  <c r="J54" i="1"/>
  <c r="I54" i="1"/>
  <c r="H54" i="1"/>
  <c r="F54" i="1"/>
  <c r="E54" i="1"/>
  <c r="G54" i="1"/>
  <c r="J53" i="1"/>
  <c r="E53" i="1"/>
  <c r="G53" i="1"/>
  <c r="N53" i="1"/>
  <c r="M53" i="1"/>
  <c r="L53" i="1"/>
  <c r="K53" i="1"/>
  <c r="I53" i="1"/>
  <c r="H53" i="1"/>
  <c r="F53" i="1"/>
  <c r="M52" i="1"/>
  <c r="L52" i="1"/>
  <c r="K52" i="1"/>
  <c r="J52" i="1"/>
  <c r="I52" i="1"/>
  <c r="H52" i="1"/>
  <c r="G52" i="1"/>
  <c r="N52" i="1"/>
  <c r="E52" i="1"/>
  <c r="F52" i="1"/>
  <c r="G51" i="1"/>
  <c r="G50" i="1" s="1"/>
  <c r="I51" i="1"/>
  <c r="I50" i="1" s="1"/>
  <c r="E51" i="1"/>
  <c r="J51" i="1"/>
  <c r="F51" i="1"/>
  <c r="K51" i="1"/>
  <c r="K50" i="1" s="1"/>
  <c r="L51" i="1"/>
  <c r="L50" i="1" s="1"/>
  <c r="M51" i="1"/>
  <c r="N51" i="1"/>
  <c r="N50" i="1" s="1"/>
  <c r="H51" i="1"/>
  <c r="H50" i="1" s="1"/>
  <c r="L49" i="1"/>
  <c r="H49" i="1"/>
  <c r="I49" i="1"/>
  <c r="J49" i="1"/>
  <c r="K49" i="1"/>
  <c r="N49" i="1"/>
  <c r="G49" i="1"/>
  <c r="F49" i="1"/>
  <c r="M49" i="1"/>
  <c r="E49" i="1"/>
  <c r="Q49" i="1" s="1"/>
  <c r="E48" i="1"/>
  <c r="N48" i="1"/>
  <c r="L48" i="1"/>
  <c r="J48" i="1"/>
  <c r="M48" i="1"/>
  <c r="K48" i="1"/>
  <c r="I48" i="1"/>
  <c r="G48" i="1"/>
  <c r="H48" i="1"/>
  <c r="F48" i="1"/>
  <c r="J47" i="1"/>
  <c r="I47" i="1"/>
  <c r="K47" i="1"/>
  <c r="G47" i="1"/>
  <c r="H47" i="1"/>
  <c r="F47" i="1"/>
  <c r="L47" i="1"/>
  <c r="M47" i="1"/>
  <c r="E47" i="1"/>
  <c r="N47" i="1"/>
  <c r="I46" i="1"/>
  <c r="E46" i="1"/>
  <c r="H46" i="1"/>
  <c r="F46" i="1"/>
  <c r="N46" i="1"/>
  <c r="L46" i="1"/>
  <c r="K46" i="1"/>
  <c r="J46" i="1"/>
  <c r="G46" i="1"/>
  <c r="M46" i="1"/>
  <c r="I45" i="1"/>
  <c r="F45" i="1"/>
  <c r="J45" i="1"/>
  <c r="K45" i="1"/>
  <c r="M45" i="1"/>
  <c r="N45" i="1"/>
  <c r="E45" i="1"/>
  <c r="G45" i="1"/>
  <c r="H45" i="1"/>
  <c r="L45" i="1"/>
  <c r="J44" i="1"/>
  <c r="J42" i="1" s="1"/>
  <c r="I44" i="1"/>
  <c r="H44" i="1"/>
  <c r="N44" i="1"/>
  <c r="F44" i="1"/>
  <c r="L44" i="1"/>
  <c r="E44" i="1"/>
  <c r="G44" i="1"/>
  <c r="K44" i="1"/>
  <c r="M44" i="1"/>
  <c r="H43" i="1"/>
  <c r="H42" i="1" s="1"/>
  <c r="G43" i="1"/>
  <c r="G42" i="1" s="1"/>
  <c r="F43" i="1"/>
  <c r="F42" i="1" s="1"/>
  <c r="E43" i="1"/>
  <c r="N43" i="1"/>
  <c r="N42" i="1" s="1"/>
  <c r="M43" i="1"/>
  <c r="M42" i="1" s="1"/>
  <c r="L43" i="1"/>
  <c r="L42" i="1" s="1"/>
  <c r="K43" i="1"/>
  <c r="K42" i="1" s="1"/>
  <c r="I43" i="1"/>
  <c r="I42" i="1" s="1"/>
  <c r="N41" i="1"/>
  <c r="L41" i="1"/>
  <c r="K41" i="1"/>
  <c r="J41" i="1"/>
  <c r="H41" i="1"/>
  <c r="G41" i="1"/>
  <c r="F41" i="1"/>
  <c r="E41" i="1"/>
  <c r="I41" i="1"/>
  <c r="M41" i="1"/>
  <c r="K40" i="1"/>
  <c r="L40" i="1"/>
  <c r="N40" i="1"/>
  <c r="I40" i="1"/>
  <c r="H40" i="1"/>
  <c r="M40" i="1"/>
  <c r="G40" i="1"/>
  <c r="F40" i="1"/>
  <c r="E40" i="1"/>
  <c r="J40" i="1"/>
  <c r="J39" i="1"/>
  <c r="I39" i="1"/>
  <c r="E39" i="1"/>
  <c r="F39" i="1"/>
  <c r="G39" i="1"/>
  <c r="H39" i="1"/>
  <c r="N39" i="1"/>
  <c r="M39" i="1"/>
  <c r="L39" i="1"/>
  <c r="K39" i="1"/>
  <c r="N38" i="1"/>
  <c r="M38" i="1"/>
  <c r="L38" i="1"/>
  <c r="J38" i="1"/>
  <c r="I38" i="1"/>
  <c r="E38" i="1"/>
  <c r="F38" i="1"/>
  <c r="G38" i="1"/>
  <c r="H38" i="1"/>
  <c r="K38" i="1"/>
  <c r="F37" i="1"/>
  <c r="E37" i="1"/>
  <c r="H37" i="1"/>
  <c r="G37" i="1"/>
  <c r="I37" i="1"/>
  <c r="J37" i="1"/>
  <c r="L37" i="1"/>
  <c r="M37" i="1"/>
  <c r="N37" i="1"/>
  <c r="K37" i="1"/>
  <c r="M36" i="1"/>
  <c r="I36" i="1"/>
  <c r="F36" i="1"/>
  <c r="E36" i="1"/>
  <c r="G36" i="1"/>
  <c r="H36" i="1"/>
  <c r="J36" i="1"/>
  <c r="K36" i="1"/>
  <c r="L36" i="1"/>
  <c r="N36" i="1"/>
  <c r="I35" i="1"/>
  <c r="I34" i="1" s="1"/>
  <c r="G35" i="1"/>
  <c r="E35" i="1"/>
  <c r="J35" i="1"/>
  <c r="H35" i="1"/>
  <c r="H34" i="1" s="1"/>
  <c r="M35" i="1"/>
  <c r="M34" i="1" s="1"/>
  <c r="F35" i="1"/>
  <c r="F34" i="1" s="1"/>
  <c r="N35" i="1"/>
  <c r="N34" i="1" s="1"/>
  <c r="L35" i="1"/>
  <c r="K35" i="1"/>
  <c r="K34" i="1" s="1"/>
  <c r="G33" i="1"/>
  <c r="K33" i="1"/>
  <c r="L33" i="1"/>
  <c r="M33" i="1"/>
  <c r="N33" i="1"/>
  <c r="F33" i="1"/>
  <c r="E33" i="1"/>
  <c r="H33" i="1"/>
  <c r="I33" i="1"/>
  <c r="J33" i="1"/>
  <c r="F32" i="1"/>
  <c r="G32" i="1"/>
  <c r="M32" i="1"/>
  <c r="L32" i="1"/>
  <c r="K32" i="1"/>
  <c r="H32" i="1"/>
  <c r="J32" i="1"/>
  <c r="E32" i="1"/>
  <c r="I32" i="1"/>
  <c r="N32" i="1"/>
  <c r="J31" i="1"/>
  <c r="L31" i="1"/>
  <c r="K31" i="1"/>
  <c r="I31" i="1"/>
  <c r="H31" i="1"/>
  <c r="G31" i="1"/>
  <c r="N31" i="1"/>
  <c r="E31" i="1"/>
  <c r="F31" i="1"/>
  <c r="M31" i="1"/>
  <c r="M30" i="1"/>
  <c r="N30" i="1"/>
  <c r="I30" i="1"/>
  <c r="H30" i="1"/>
  <c r="G30" i="1"/>
  <c r="F30" i="1"/>
  <c r="E30" i="1"/>
  <c r="K30" i="1"/>
  <c r="J30" i="1"/>
  <c r="L30" i="1"/>
  <c r="N29" i="1"/>
  <c r="L29" i="1"/>
  <c r="I29" i="1"/>
  <c r="E29" i="1"/>
  <c r="M29" i="1"/>
  <c r="F29" i="1"/>
  <c r="K29" i="1"/>
  <c r="J29" i="1"/>
  <c r="H29" i="1"/>
  <c r="G29" i="1"/>
  <c r="N28" i="1"/>
  <c r="F28" i="1"/>
  <c r="G28" i="1"/>
  <c r="H28" i="1"/>
  <c r="I28" i="1"/>
  <c r="J28" i="1"/>
  <c r="L28" i="1"/>
  <c r="M28" i="1"/>
  <c r="K28" i="1"/>
  <c r="E28" i="1"/>
  <c r="Q28" i="1" s="1"/>
  <c r="N27" i="1"/>
  <c r="M27" i="1"/>
  <c r="L27" i="1"/>
  <c r="K27" i="1"/>
  <c r="J27" i="1"/>
  <c r="I27" i="1"/>
  <c r="H27" i="1"/>
  <c r="G27" i="1"/>
  <c r="F27" i="1"/>
  <c r="E27" i="1"/>
  <c r="Q27" i="1" s="1"/>
  <c r="K26" i="1"/>
  <c r="K25" i="1" s="1"/>
  <c r="G26" i="1"/>
  <c r="G25" i="1" s="1"/>
  <c r="H26" i="1"/>
  <c r="H25" i="1" s="1"/>
  <c r="I26" i="1"/>
  <c r="I25" i="1" s="1"/>
  <c r="J26" i="1"/>
  <c r="J25" i="1" s="1"/>
  <c r="L26" i="1"/>
  <c r="L25" i="1" s="1"/>
  <c r="M26" i="1"/>
  <c r="M25" i="1" s="1"/>
  <c r="N26" i="1"/>
  <c r="N25" i="1" s="1"/>
  <c r="E26" i="1"/>
  <c r="F26" i="1"/>
  <c r="F25" i="1" s="1"/>
  <c r="J24" i="1"/>
  <c r="H24" i="1"/>
  <c r="G24" i="1"/>
  <c r="E24" i="1"/>
  <c r="F24" i="1"/>
  <c r="N24" i="1"/>
  <c r="I24" i="1"/>
  <c r="M24" i="1"/>
  <c r="L24" i="1"/>
  <c r="K24" i="1"/>
  <c r="E23" i="1"/>
  <c r="N23" i="1"/>
  <c r="M23" i="1"/>
  <c r="L23" i="1"/>
  <c r="K23" i="1"/>
  <c r="J23" i="1"/>
  <c r="I23" i="1"/>
  <c r="H23" i="1"/>
  <c r="G23" i="1"/>
  <c r="F23" i="1"/>
  <c r="N22" i="1"/>
  <c r="K22" i="1"/>
  <c r="J22" i="1"/>
  <c r="I22" i="1"/>
  <c r="H22" i="1"/>
  <c r="G22" i="1"/>
  <c r="F22" i="1"/>
  <c r="E22" i="1"/>
  <c r="M22" i="1"/>
  <c r="L22" i="1"/>
  <c r="N21" i="1"/>
  <c r="M21" i="1"/>
  <c r="K21" i="1"/>
  <c r="J21" i="1"/>
  <c r="I21" i="1"/>
  <c r="E21" i="1"/>
  <c r="F21" i="1"/>
  <c r="L21" i="1"/>
  <c r="G21" i="1"/>
  <c r="H21" i="1"/>
  <c r="J20" i="1"/>
  <c r="K20" i="1"/>
  <c r="L20" i="1"/>
  <c r="M20" i="1"/>
  <c r="N20" i="1"/>
  <c r="I20" i="1"/>
  <c r="E20" i="1"/>
  <c r="H20" i="1"/>
  <c r="F20" i="1"/>
  <c r="G20" i="1"/>
  <c r="E19" i="1"/>
  <c r="H19" i="1"/>
  <c r="N19" i="1"/>
  <c r="F19" i="1"/>
  <c r="J19" i="1"/>
  <c r="K19" i="1"/>
  <c r="L19" i="1"/>
  <c r="G19" i="1"/>
  <c r="M19" i="1"/>
  <c r="I19" i="1"/>
  <c r="J18" i="1"/>
  <c r="K18" i="1"/>
  <c r="M18" i="1"/>
  <c r="N18" i="1"/>
  <c r="G18" i="1"/>
  <c r="L18" i="1"/>
  <c r="E18" i="1"/>
  <c r="F18" i="1"/>
  <c r="H18" i="1"/>
  <c r="I18" i="1"/>
  <c r="I17" i="1"/>
  <c r="E17" i="1"/>
  <c r="H17" i="1"/>
  <c r="G17" i="1"/>
  <c r="F17" i="1"/>
  <c r="M17" i="1"/>
  <c r="J17" i="1"/>
  <c r="N17" i="1"/>
  <c r="L17" i="1"/>
  <c r="K17" i="1"/>
  <c r="M16" i="1"/>
  <c r="M15" i="1" s="1"/>
  <c r="L16" i="1"/>
  <c r="L15" i="1" s="1"/>
  <c r="K16" i="1"/>
  <c r="K15" i="1" s="1"/>
  <c r="E16" i="1"/>
  <c r="N16" i="1"/>
  <c r="N15" i="1" s="1"/>
  <c r="J16" i="1"/>
  <c r="J15" i="1" s="1"/>
  <c r="I16" i="1"/>
  <c r="I15" i="1" s="1"/>
  <c r="H16" i="1"/>
  <c r="H15" i="1" s="1"/>
  <c r="G16" i="1"/>
  <c r="G15" i="1" s="1"/>
  <c r="F16" i="1"/>
  <c r="F15" i="1" s="1"/>
  <c r="L14" i="1"/>
  <c r="N14" i="1"/>
  <c r="I14" i="1"/>
  <c r="G14" i="1"/>
  <c r="F14" i="1"/>
  <c r="H14" i="1"/>
  <c r="K14" i="1"/>
  <c r="M14" i="1"/>
  <c r="J14" i="1"/>
  <c r="E14" i="1"/>
  <c r="Q14" i="1" s="1"/>
  <c r="K13" i="1"/>
  <c r="I13" i="1"/>
  <c r="F13" i="1"/>
  <c r="J13" i="1"/>
  <c r="E13" i="1"/>
  <c r="H13" i="1"/>
  <c r="M13" i="1"/>
  <c r="N13" i="1"/>
  <c r="L13" i="1"/>
  <c r="F12" i="1"/>
  <c r="G12" i="1"/>
  <c r="H12" i="1"/>
  <c r="N12" i="1"/>
  <c r="I12" i="1"/>
  <c r="J12" i="1"/>
  <c r="K12" i="1"/>
  <c r="L12" i="1"/>
  <c r="M12" i="1"/>
  <c r="E12" i="1"/>
  <c r="N11" i="1"/>
  <c r="M11" i="1"/>
  <c r="E11" i="1"/>
  <c r="F11" i="1"/>
  <c r="H11" i="1"/>
  <c r="G11" i="1"/>
  <c r="I11" i="1"/>
  <c r="J11" i="1"/>
  <c r="K11" i="1"/>
  <c r="L11" i="1"/>
  <c r="I10" i="1"/>
  <c r="I9" i="1" s="1"/>
  <c r="J10" i="1"/>
  <c r="J9" i="1" s="1"/>
  <c r="K10" i="1"/>
  <c r="K9" i="1" s="1"/>
  <c r="L10" i="1"/>
  <c r="M10" i="1"/>
  <c r="M9" i="1" s="1"/>
  <c r="N10" i="1"/>
  <c r="N9" i="1" s="1"/>
  <c r="E10" i="1"/>
  <c r="H10" i="1"/>
  <c r="H9" i="1" s="1"/>
  <c r="F10" i="1"/>
  <c r="F9" i="1" s="1"/>
  <c r="G10" i="1"/>
  <c r="G9" i="1" s="1"/>
  <c r="C70" i="1"/>
  <c r="C82" i="1" s="1"/>
  <c r="Q79" i="1" l="1"/>
  <c r="E78" i="1"/>
  <c r="Q73" i="1"/>
  <c r="E72" i="1"/>
  <c r="Q72" i="1" s="1"/>
  <c r="Q67" i="1"/>
  <c r="E66" i="1"/>
  <c r="Q64" i="1"/>
  <c r="E63" i="1"/>
  <c r="Q63" i="1" s="1"/>
  <c r="Q61" i="1"/>
  <c r="E60" i="1"/>
  <c r="Q51" i="1"/>
  <c r="E50" i="1"/>
  <c r="Q43" i="1"/>
  <c r="E42" i="1"/>
  <c r="Q42" i="1" s="1"/>
  <c r="E34" i="1"/>
  <c r="Q35" i="1"/>
  <c r="Q26" i="1"/>
  <c r="E25" i="1"/>
  <c r="Q25" i="1" s="1"/>
  <c r="Q16" i="1"/>
  <c r="E15" i="1"/>
  <c r="Q15" i="1" s="1"/>
  <c r="Q10" i="1"/>
  <c r="E9" i="1"/>
  <c r="H70" i="1"/>
  <c r="H82" i="1" s="1"/>
  <c r="Q46" i="1"/>
  <c r="J34" i="1"/>
  <c r="Q31" i="1"/>
  <c r="Q36" i="1"/>
  <c r="L66" i="1"/>
  <c r="Q44" i="1"/>
  <c r="Q23" i="1"/>
  <c r="Q19" i="1"/>
  <c r="Q32" i="1"/>
  <c r="N70" i="1"/>
  <c r="N82" i="1" s="1"/>
  <c r="Q41" i="1"/>
  <c r="Q37" i="1"/>
  <c r="Q54" i="1"/>
  <c r="Q53" i="1"/>
  <c r="Q52" i="1"/>
  <c r="Q30" i="1"/>
  <c r="Q21" i="1"/>
  <c r="Q11" i="1"/>
  <c r="I70" i="1"/>
  <c r="I82" i="1" s="1"/>
  <c r="Q59" i="1"/>
  <c r="Q39" i="1"/>
  <c r="Q38" i="1"/>
  <c r="Q22" i="1"/>
  <c r="Q20" i="1"/>
  <c r="Q18" i="1"/>
  <c r="Q68" i="1"/>
  <c r="K70" i="1"/>
  <c r="K82" i="1" s="1"/>
  <c r="Q58" i="1"/>
  <c r="Q47" i="1"/>
  <c r="J66" i="1"/>
  <c r="Q56" i="1"/>
  <c r="Q13" i="1"/>
  <c r="C80" i="1"/>
  <c r="J50" i="1"/>
  <c r="J70" i="1" s="1"/>
  <c r="J82" i="1" s="1"/>
  <c r="L34" i="1"/>
  <c r="Q12" i="1"/>
  <c r="L9" i="1"/>
  <c r="Q65" i="1"/>
  <c r="M50" i="1"/>
  <c r="M70" i="1" s="1"/>
  <c r="M82" i="1" s="1"/>
  <c r="Q48" i="1"/>
  <c r="L70" i="1"/>
  <c r="L82" i="1" s="1"/>
  <c r="Q45" i="1"/>
  <c r="F50" i="1"/>
  <c r="F70" i="1" s="1"/>
  <c r="F82" i="1" s="1"/>
  <c r="Q29" i="1"/>
  <c r="Q69" i="1"/>
  <c r="Q62" i="1"/>
  <c r="Q55" i="1"/>
  <c r="Q24" i="1"/>
  <c r="G34" i="1"/>
  <c r="G70" i="1" s="1"/>
  <c r="G82" i="1" s="1"/>
  <c r="Q33" i="1"/>
  <c r="Q17" i="1"/>
  <c r="Q40" i="1"/>
  <c r="Q78" i="1" l="1"/>
  <c r="E80" i="1"/>
  <c r="Q80" i="1" s="1"/>
  <c r="Q60" i="1"/>
  <c r="E70" i="1"/>
  <c r="Q66" i="1"/>
  <c r="Q50" i="1"/>
  <c r="Q34" i="1"/>
  <c r="Q9" i="1"/>
  <c r="Q70" i="1" l="1"/>
  <c r="E82" i="1"/>
  <c r="Q82" i="1" s="1"/>
</calcChain>
</file>

<file path=xl/sharedStrings.xml><?xml version="1.0" encoding="utf-8"?>
<sst xmlns="http://schemas.openxmlformats.org/spreadsheetml/2006/main" count="104" uniqueCount="104">
  <si>
    <t>MINISTERIO DE ENERGIA Y MINAS</t>
  </si>
  <si>
    <t>Año 2026</t>
  </si>
  <si>
    <t>Ejecución de Gastos y Aplicaciones Financieras</t>
  </si>
  <si>
    <t>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</si>
  <si>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</si>
  <si>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</si>
  <si>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</si>
  <si>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</si>
  <si>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</si>
  <si>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</si>
  <si>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</si>
  <si>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</si>
  <si>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</si>
  <si>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</si>
  <si>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</si>
  <si>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</si>
  <si>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</si>
  <si>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</si>
  <si>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</si>
  <si>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</si>
  <si>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</si>
  <si>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</si>
  <si>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</si>
  <si>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</si>
  <si>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</si>
  <si>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</si>
  <si>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</si>
  <si>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</si>
  <si>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</si>
  <si>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</si>
  <si>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</si>
  <si>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</si>
  <si>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</si>
  <si>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</si>
  <si>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</si>
  <si>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</si>
  <si>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</si>
  <si>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</si>
  <si>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</si>
  <si>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</si>
  <si>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2.3.3-PRODUCTOS DE PAPEL, CARTÓN E IMPRESOS</t>
  </si>
  <si>
    <t>2.3.4-PRODUCTOS FARMACÉUTICOS</t>
  </si>
  <si>
    <t>2.3.5-PRODUCTOS DE 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</si>
  <si>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</si>
  <si>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</si>
  <si>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</si>
  <si>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</si>
  <si>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</si>
  <si>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</si>
  <si>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AL  GOBIERNO GENERALES LOCALES</t>
  </si>
  <si>
    <t>2.4.4-TRANSFERENCIAS CORRIENTES A EMPRESAS PUBLICAS NO FINANCIERAS</t>
  </si>
  <si>
    <t>2.4.5-TRANSFERENCIAS CORRIENTES A INSTITUCIONES PUBLICAS FINANCIERAS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</si>
  <si>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</si>
  <si>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</si>
  <si>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</si>
  <si>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</si>
  <si>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 TRANSFERENCIAS DE CAPITAL AL GOBIERNO GENERAL NACIONAL</t>
  </si>
  <si>
    <t>2.5.3- TRANSFERENCIAS DE CAPITAL AL GOBIERNO GENERALES LOCALES</t>
  </si>
  <si>
    <t>2.5.4- TRANSFERENCIAS DE CAPITAL A EMPRESAS PUBLICAS NO FINANCIERAS</t>
  </si>
  <si>
    <t>2.5.5- TRANSFERENCIAS DE CAPITAL A INSTITUCIONES PUBLICAS FINANCIERAS</t>
  </si>
  <si>
    <t>2.5.6- TRANSFERENCIAS DE CAPITAL AL SECTOR EXTERNO</t>
  </si>
  <si>
    <t>2.5.9- TRANSFERENCIAS DE CAPITAL A OTRAS INSTITUCIONES PUBLICAS</t>
  </si>
  <si>
    <t>2.6-BIENES MUEBLES, INMUEBLES E INTANGIBLES</t>
  </si>
  <si>
    <t>2.6.1-MOBILIARIO Y EQUIPO</t>
  </si>
  <si>
    <t>2.6.2-MOBILIARIO Y EQUIPO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</si>
  <si>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</si>
  <si>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</si>
  <si>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</si>
  <si>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</si>
  <si>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</si>
  <si>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</si>
  <si>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</si>
  <si>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</si>
  <si>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</si>
  <si>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</si>
  <si>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2.8- ADQUISICION DE ACTIVIS FINANCIEROS CON FINES POLITICAS</t>
  </si>
  <si>
    <t>2.8.1-CONCESION DE PRESTAMOS</t>
  </si>
  <si>
    <t>2.8.2-ADQUISICION DE TITULOS VALORES REPRESENTATIVOS DE DEUDA</t>
  </si>
  <si>
    <t>2.9- GASTOS FINANCIEROS</t>
  </si>
  <si>
    <t>2.9.1- INTERESES DE LA DEUDA PUBLICA INTERNA</t>
  </si>
  <si>
    <t>2.9.2- INTERESES DE LA DEUDA PUBLICA EXTERNA</t>
  </si>
  <si>
    <t>2.9.4- COMISIONES Y OTROS GASTOS BANCARIOS DE LA DEUDA PUBLICA</t>
  </si>
  <si>
    <t>Total de Gastos</t>
  </si>
  <si>
    <t>4- APLICACIONES FINANCIERAS</t>
  </si>
  <si>
    <t>4.1- INCREMENTO DE ACTIVOS FINANCIEROS</t>
  </si>
  <si>
    <t>4.1.1- INCREMENTO DE ACTIVOS FINANCIEROS CORRIENTES</t>
  </si>
  <si>
    <t>4.1.2- INCREMENTO DE ACTIVOS FINANCIEROS NO CORRIENTES</t>
  </si>
  <si>
    <t>4.2- DISMINUCION DE PASIVOS</t>
  </si>
  <si>
    <t>4.2.1- DISMINUCION DE PASIVOS CORRIENTES</t>
  </si>
  <si>
    <t>4.2.2- DISMUNICION DE PASIVOS NO CORRIENTES</t>
  </si>
  <si>
    <t>4.3- DISMINUCION DE FONDOS DE TERCEROS</t>
  </si>
  <si>
    <t>4.3.5- DISMINUCION DEPOSITOS FONDOS DE TERCEROS</t>
  </si>
  <si>
    <t>TOTAL DE APLICACIONES FINANCIERAS</t>
  </si>
  <si>
    <t>TOTAL GASTOS Y APLICACIONES FINANCIERAS</t>
  </si>
  <si>
    <t>*Nota</t>
  </si>
  <si>
    <r>
      <rPr>
        <b/>
        <sz val="11"/>
        <color rgb="FF000000"/>
        <rFont val="Calibri"/>
        <family val="2"/>
        <scheme val="minor"/>
      </rPr>
      <t xml:space="preserve">Presupuesto aprobado: </t>
    </r>
    <r>
      <rPr>
        <sz val="11"/>
        <color indexed="8"/>
        <rFont val="Calibri"/>
        <family val="2"/>
        <scheme val="minor"/>
      </rPr>
      <t xml:space="preserve"> Se refiere al presupuesto aprobado en la Ley de Presupuesto General del Estado </t>
    </r>
  </si>
  <si>
    <r>
      <rPr>
        <b/>
        <sz val="11"/>
        <color theme="1"/>
        <rFont val="Calibri"/>
        <family val="2"/>
        <scheme val="minor"/>
      </rPr>
      <t>Presupuesto modificado</t>
    </r>
    <r>
      <rPr>
        <sz val="11"/>
        <color theme="1"/>
        <rFont val="Calibri"/>
        <family val="2"/>
        <scheme val="minor"/>
      </rPr>
      <t xml:space="preserve">:  Se refiere al presupuesto aprobado en caso de que el Congreso Nacional apruebe un presupuesto complementario. </t>
    </r>
  </si>
  <si>
    <t>Elaborado por:</t>
  </si>
  <si>
    <t>Aprobado por:</t>
  </si>
  <si>
    <r>
      <rPr>
        <b/>
        <sz val="11"/>
        <color theme="1"/>
        <rFont val="Calibri"/>
        <family val="2"/>
        <scheme val="minor"/>
      </rPr>
      <t>Total devengado</t>
    </r>
    <r>
      <rPr>
        <sz val="11"/>
        <color theme="1"/>
        <rFont val="Calibri"/>
        <family val="2"/>
        <scheme val="minor"/>
      </rPr>
      <t>: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</si>
  <si>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GLORIA MARIA CONTRERAS</t>
  </si>
  <si>
    <t>Directora Financiera</t>
  </si>
  <si>
    <t>ANA ESTHER BRAZOBAN SOTO</t>
  </si>
  <si>
    <t>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</si>
</sst>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4" tint="0.39997558519241921"/>
      </bottom>
      <diagonal/>
    </border>
    <border>
      <left style="thin">
        <color indexed="64"/>
      </left>
      <right/>
      <top/>
      <bottom style="hair">
        <color theme="4" tint="0.39997558519241921"/>
      </bottom>
      <diagonal/>
    </border>
    <border>
      <left/>
      <right style="thin">
        <color indexed="64"/>
      </right>
      <top/>
      <bottom style="hair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3" fontId="7" fillId="0" borderId="0" xfId="3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43" fontId="4" fillId="0" borderId="0" xfId="3" applyFont="1" applyAlignment="1">
      <alignment vertical="center"/>
    </xf>
    <xf numFmtId="43" fontId="8" fillId="0" borderId="0" xfId="3" applyFont="1" applyAlignment="1">
      <alignment horizontal="center" vertical="center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43" fontId="8" fillId="3" borderId="2" xfId="3" applyFont="1" applyFill="1" applyBorder="1" applyAlignment="1">
      <alignment horizontal="center" vertical="center" wrapText="1"/>
    </xf>
    <xf numFmtId="49" fontId="8" fillId="3" borderId="3" xfId="2" applyNumberFormat="1" applyFont="1" applyFill="1" applyBorder="1" applyAlignment="1">
      <alignment horizontal="center" vertical="center" wrapText="1"/>
    </xf>
    <xf numFmtId="49" fontId="8" fillId="3" borderId="2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49" fontId="9" fillId="3" borderId="4" xfId="2" applyNumberFormat="1" applyFont="1" applyFill="1" applyBorder="1" applyAlignment="1">
      <alignment vertical="center" wrapText="1"/>
    </xf>
    <xf numFmtId="43" fontId="8" fillId="3" borderId="1" xfId="3" applyFont="1" applyFill="1" applyBorder="1" applyAlignment="1">
      <alignment vertical="center"/>
    </xf>
    <xf numFmtId="43" fontId="8" fillId="3" borderId="3" xfId="3" applyFont="1" applyFill="1" applyBorder="1" applyAlignment="1">
      <alignment vertical="center"/>
    </xf>
    <xf numFmtId="43" fontId="8" fillId="3" borderId="5" xfId="3" applyFont="1" applyFill="1" applyBorder="1" applyAlignment="1">
      <alignment vertical="center"/>
    </xf>
    <xf numFmtId="43" fontId="8" fillId="3" borderId="5" xfId="2" applyNumberFormat="1" applyFont="1" applyFill="1" applyBorder="1" applyAlignment="1">
      <alignment vertical="center"/>
    </xf>
    <xf numFmtId="43" fontId="0" fillId="0" borderId="0" xfId="3" applyFont="1" applyAlignment="1">
      <alignment vertical="center"/>
    </xf>
    <xf numFmtId="49" fontId="10" fillId="4" borderId="4" xfId="2" applyNumberFormat="1" applyFont="1" applyFill="1" applyBorder="1" applyAlignment="1">
      <alignment vertical="center" wrapText="1"/>
    </xf>
    <xf numFmtId="43" fontId="11" fillId="4" borderId="6" xfId="3" applyFont="1" applyFill="1" applyBorder="1" applyAlignment="1">
      <alignment vertical="center"/>
    </xf>
    <xf numFmtId="43" fontId="11" fillId="4" borderId="7" xfId="3" applyFont="1" applyFill="1" applyBorder="1" applyAlignment="1">
      <alignment vertical="center"/>
    </xf>
    <xf numFmtId="43" fontId="11" fillId="4" borderId="0" xfId="3" applyFont="1" applyFill="1" applyAlignment="1">
      <alignment vertical="center"/>
    </xf>
    <xf numFmtId="49" fontId="12" fillId="0" borderId="0" xfId="2" applyNumberFormat="1" applyFont="1" applyAlignment="1">
      <alignment horizontal="left" vertical="center" wrapText="1"/>
    </xf>
    <xf numFmtId="43" fontId="13" fillId="0" borderId="6" xfId="3" applyFont="1" applyBorder="1" applyAlignment="1">
      <alignment horizontal="right" vertical="center"/>
    </xf>
    <xf numFmtId="43" fontId="12" fillId="0" borderId="0" xfId="3" applyFont="1" applyAlignment="1">
      <alignment horizontal="right" vertical="center"/>
    </xf>
    <xf numFmtId="43" fontId="10" fillId="0" borderId="0" xfId="2" applyNumberFormat="1" applyFont="1" applyAlignment="1">
      <alignment horizontal="right" vertical="center"/>
    </xf>
    <xf numFmtId="0" fontId="8" fillId="2" borderId="0" xfId="2" applyFont="1" applyFill="1" applyAlignment="1">
      <alignment vertical="center"/>
    </xf>
    <xf numFmtId="49" fontId="10" fillId="4" borderId="0" xfId="2" applyNumberFormat="1" applyFont="1" applyFill="1" applyAlignment="1">
      <alignment vertical="center" wrapText="1"/>
    </xf>
    <xf numFmtId="43" fontId="14" fillId="4" borderId="6" xfId="3" applyFont="1" applyFill="1" applyBorder="1" applyAlignment="1">
      <alignment horizontal="right" vertical="center"/>
    </xf>
    <xf numFmtId="43" fontId="14" fillId="4" borderId="7" xfId="3" applyFont="1" applyFill="1" applyBorder="1" applyAlignment="1">
      <alignment horizontal="right" vertical="center"/>
    </xf>
    <xf numFmtId="43" fontId="14" fillId="4" borderId="0" xfId="3" applyFont="1" applyFill="1" applyAlignment="1">
      <alignment horizontal="right" vertical="center"/>
    </xf>
    <xf numFmtId="49" fontId="12" fillId="0" borderId="0" xfId="2" applyNumberFormat="1" applyFont="1" applyAlignment="1">
      <alignment vertical="center" wrapText="1"/>
    </xf>
    <xf numFmtId="43" fontId="13" fillId="0" borderId="7" xfId="3" applyFont="1" applyBorder="1" applyAlignment="1">
      <alignment horizontal="right" vertical="center"/>
    </xf>
    <xf numFmtId="43" fontId="11" fillId="4" borderId="0" xfId="3" applyFont="1" applyFill="1" applyBorder="1" applyAlignment="1">
      <alignment vertical="center"/>
    </xf>
    <xf numFmtId="0" fontId="11" fillId="4" borderId="0" xfId="2" applyFont="1" applyFill="1" applyAlignment="1">
      <alignment vertical="center" wrapText="1"/>
    </xf>
    <xf numFmtId="43" fontId="11" fillId="4" borderId="6" xfId="1" applyFont="1" applyFill="1" applyBorder="1" applyAlignment="1">
      <alignment vertical="center" wrapText="1"/>
    </xf>
    <xf numFmtId="49" fontId="12" fillId="0" borderId="0" xfId="2" applyNumberFormat="1" applyFont="1" applyAlignment="1">
      <alignment vertical="center"/>
    </xf>
    <xf numFmtId="43" fontId="15" fillId="0" borderId="0" xfId="3" applyFont="1" applyAlignment="1">
      <alignment horizontal="right" vertical="center"/>
    </xf>
    <xf numFmtId="0" fontId="16" fillId="0" borderId="0" xfId="2" applyFont="1" applyAlignment="1">
      <alignment vertical="center" wrapText="1"/>
    </xf>
    <xf numFmtId="43" fontId="10" fillId="4" borderId="0" xfId="2" applyNumberFormat="1" applyFont="1" applyFill="1" applyAlignment="1">
      <alignment horizontal="right" vertical="center"/>
    </xf>
    <xf numFmtId="0" fontId="11" fillId="4" borderId="8" xfId="2" applyFont="1" applyFill="1" applyBorder="1" applyAlignment="1">
      <alignment vertical="center" wrapText="1"/>
    </xf>
    <xf numFmtId="43" fontId="11" fillId="4" borderId="9" xfId="3" applyFont="1" applyFill="1" applyBorder="1" applyAlignment="1">
      <alignment vertical="center" wrapText="1"/>
    </xf>
    <xf numFmtId="43" fontId="11" fillId="4" borderId="10" xfId="3" applyFont="1" applyFill="1" applyBorder="1" applyAlignment="1">
      <alignment vertical="center" wrapText="1"/>
    </xf>
    <xf numFmtId="43" fontId="11" fillId="4" borderId="8" xfId="3" applyFont="1" applyFill="1" applyBorder="1" applyAlignment="1">
      <alignment vertical="center" wrapText="1"/>
    </xf>
    <xf numFmtId="49" fontId="10" fillId="3" borderId="5" xfId="2" applyNumberFormat="1" applyFont="1" applyFill="1" applyBorder="1" applyAlignment="1">
      <alignment vertical="center" wrapText="1"/>
    </xf>
    <xf numFmtId="49" fontId="10" fillId="3" borderId="1" xfId="2" applyNumberFormat="1" applyFont="1" applyFill="1" applyBorder="1" applyAlignment="1">
      <alignment vertical="center" wrapText="1"/>
    </xf>
    <xf numFmtId="43" fontId="11" fillId="3" borderId="3" xfId="3" applyFont="1" applyFill="1" applyBorder="1" applyAlignment="1">
      <alignment vertical="center"/>
    </xf>
    <xf numFmtId="43" fontId="11" fillId="3" borderId="5" xfId="3" applyFont="1" applyFill="1" applyBorder="1" applyAlignment="1">
      <alignment vertical="center"/>
    </xf>
    <xf numFmtId="43" fontId="11" fillId="3" borderId="5" xfId="2" applyNumberFormat="1" applyFont="1" applyFill="1" applyBorder="1" applyAlignment="1">
      <alignment vertical="center"/>
    </xf>
    <xf numFmtId="0" fontId="11" fillId="4" borderId="6" xfId="2" applyFont="1" applyFill="1" applyBorder="1" applyAlignment="1">
      <alignment vertical="center" wrapText="1"/>
    </xf>
    <xf numFmtId="43" fontId="12" fillId="0" borderId="6" xfId="3" applyFont="1" applyBorder="1" applyAlignment="1">
      <alignment horizontal="right" vertical="center"/>
    </xf>
    <xf numFmtId="43" fontId="12" fillId="0" borderId="7" xfId="3" applyFont="1" applyBorder="1" applyAlignment="1">
      <alignment horizontal="right" vertical="center"/>
    </xf>
    <xf numFmtId="43" fontId="10" fillId="4" borderId="6" xfId="3" applyFont="1" applyFill="1" applyBorder="1" applyAlignment="1">
      <alignment horizontal="right" vertical="center"/>
    </xf>
    <xf numFmtId="43" fontId="10" fillId="4" borderId="7" xfId="3" applyFont="1" applyFill="1" applyBorder="1" applyAlignment="1">
      <alignment horizontal="right" vertical="center"/>
    </xf>
    <xf numFmtId="43" fontId="10" fillId="4" borderId="0" xfId="3" applyFont="1" applyFill="1" applyAlignment="1">
      <alignment horizontal="right" vertical="center"/>
    </xf>
    <xf numFmtId="0" fontId="16" fillId="0" borderId="6" xfId="2" applyFont="1" applyBorder="1" applyAlignment="1">
      <alignment vertical="center"/>
    </xf>
    <xf numFmtId="0" fontId="16" fillId="0" borderId="7" xfId="2" applyFont="1" applyBorder="1" applyAlignment="1">
      <alignment vertical="center"/>
    </xf>
    <xf numFmtId="43" fontId="16" fillId="0" borderId="0" xfId="1" applyFont="1" applyAlignment="1">
      <alignment vertical="center"/>
    </xf>
    <xf numFmtId="43" fontId="16" fillId="0" borderId="0" xfId="3" applyFont="1" applyAlignment="1">
      <alignment vertical="center"/>
    </xf>
    <xf numFmtId="0" fontId="11" fillId="5" borderId="0" xfId="2" applyFont="1" applyFill="1" applyAlignment="1">
      <alignment vertical="center" wrapText="1"/>
    </xf>
    <xf numFmtId="43" fontId="11" fillId="5" borderId="11" xfId="3" applyFont="1" applyFill="1" applyBorder="1" applyAlignment="1">
      <alignment vertical="center" wrapText="1"/>
    </xf>
    <xf numFmtId="43" fontId="11" fillId="5" borderId="12" xfId="3" applyFont="1" applyFill="1" applyBorder="1" applyAlignment="1">
      <alignment vertical="center"/>
    </xf>
    <xf numFmtId="43" fontId="11" fillId="5" borderId="0" xfId="2" applyNumberFormat="1" applyFont="1" applyFill="1" applyAlignment="1">
      <alignment vertical="center"/>
    </xf>
    <xf numFmtId="43" fontId="11" fillId="5" borderId="0" xfId="3" applyFont="1" applyFill="1" applyAlignment="1">
      <alignment vertical="center"/>
    </xf>
    <xf numFmtId="9" fontId="4" fillId="0" borderId="0" xfId="4" applyFont="1" applyAlignment="1">
      <alignment vertical="center"/>
    </xf>
    <xf numFmtId="0" fontId="4" fillId="0" borderId="0" xfId="2" applyFont="1" applyAlignment="1">
      <alignment horizontal="left" vertical="center" wrapText="1"/>
    </xf>
    <xf numFmtId="43" fontId="4" fillId="0" borderId="0" xfId="1" applyFont="1" applyAlignment="1">
      <alignment vertical="center"/>
    </xf>
    <xf numFmtId="43" fontId="8" fillId="0" borderId="0" xfId="2" applyNumberFormat="1" applyFont="1" applyAlignment="1">
      <alignment vertical="center"/>
    </xf>
    <xf numFmtId="43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43" fontId="4" fillId="0" borderId="0" xfId="3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17" fillId="0" borderId="1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43" fontId="4" fillId="0" borderId="0" xfId="3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6" xfId="2" applyBorder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0" fontId="2" fillId="0" borderId="7" xfId="2" applyBorder="1" applyAlignment="1">
      <alignment horizontal="left" vertical="center" wrapText="1"/>
    </xf>
    <xf numFmtId="0" fontId="8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0" borderId="11" xfId="2" applyBorder="1" applyAlignment="1">
      <alignment horizontal="left" vertical="center" wrapText="1"/>
    </xf>
    <xf numFmtId="0" fontId="2" fillId="0" borderId="15" xfId="2" applyBorder="1" applyAlignment="1">
      <alignment horizontal="left" vertical="center" wrapText="1"/>
    </xf>
    <xf numFmtId="0" fontId="2" fillId="0" borderId="12" xfId="2" applyBorder="1" applyAlignment="1">
      <alignment horizontal="left" vertical="center" wrapText="1"/>
    </xf>
    <xf numFmtId="43" fontId="8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</cellXfs>
  <cellStyles count="5">
    <cellStyle name="Millares" xfId="1" builtinId="3"/>
    <cellStyle name="Millares 2" xfId="3" xr:uid="{6DA3FC2A-A092-4E98-A176-ADBE06D7BB27}"/>
    <cellStyle name="Normal" xfId="0" builtinId="0"/>
    <cellStyle name="Normal 2" xfId="2" xr:uid="{75AA0D93-80AA-4BBB-BF9F-8682C7CEA387}"/>
    <cellStyle name="Porcentaje 2" xfId="4" xr:uid="{8B4E8C8A-6B50-48E7-AA7C-7C798DC53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3269904</xdr:colOff>
      <xdr:row>3</xdr:row>
      <xdr:rowOff>182879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D4D1DFCA-E485-48D0-94E1-8E378FE4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75" b="43109"/>
        <a:stretch>
          <a:fillRect/>
        </a:stretch>
      </xdr:blipFill>
      <xdr:spPr bwMode="auto">
        <a:xfrm>
          <a:off x="0" y="0"/>
          <a:ext cx="3269904" cy="13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mgobdo-my.sharepoint.com/personal/jhonatan_crisostomo_mem_gob_do/Documents/Backup%20mem/Ejecucion%20mensual/Ejecucion%20Mensual%202026.xlsx" TargetMode="External"/><Relationship Id="rId1" Type="http://schemas.openxmlformats.org/officeDocument/2006/relationships/externalLinkPath" Target="https://memgobdo-my.sharepoint.com/personal/jhonatan_crisostomo_mem_gob_do/Documents/Backup%20mem/Ejecucion%20mensual/Ejecucion%20Mensua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mensual"/>
      <sheetName val="MATRIZ Gasto"/>
      <sheetName val="Comparación"/>
      <sheetName val="Comparación (2)"/>
      <sheetName val="Beneficiarios"/>
      <sheetName val="Inversión"/>
      <sheetName val="UEP"/>
      <sheetName val="Productos"/>
      <sheetName val="MATRIZ Gasto Inv."/>
      <sheetName val="MatrizPre"/>
      <sheetName val="AuxiliarDeProg"/>
      <sheetName val="CadenaFirmasLib"/>
      <sheetName val="CargasFijas"/>
      <sheetName val="FuenteDeFin"/>
      <sheetName val="ObjetoDelGasto"/>
      <sheetName val="PerfilesFirmas"/>
      <sheetName val="TipoDeProg"/>
      <sheetName val="UbicacionPag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2817-7CB6-4FCC-9351-75515B44953F}">
  <sheetPr>
    <pageSetUpPr fitToPage="1"/>
  </sheetPr>
  <dimension ref="A1:AJ91"/>
  <sheetViews>
    <sheetView showGridLines="0" tabSelected="1" topLeftCell="B1" zoomScale="79" zoomScaleNormal="100" zoomScaleSheetLayoutView="100" workbookViewId="0">
      <selection activeCell="G95" sqref="G95"/>
    </sheetView>
  </sheetViews>
  <sheetFormatPr baseColWidth="10" defaultColWidth="9.140625" defaultRowHeight="15" x14ac:dyDescent="0.25"/>
  <cols>
    <col min="1" max="1" width="20.140625" style="1" hidden="1" customWidth="1"/>
    <col min="2" max="2" width="52.28515625" style="7" bestFit="1" customWidth="1"/>
    <col min="3" max="3" width="20.85546875" style="7" customWidth="1"/>
    <col min="4" max="4" width="25.28515625" style="8" customWidth="1"/>
    <col min="5" max="5" width="17.7109375" style="1" customWidth="1"/>
    <col min="6" max="6" width="19.28515625" style="1" customWidth="1"/>
    <col min="7" max="7" width="18.140625" style="1" customWidth="1"/>
    <col min="8" max="8" width="18.28515625" style="1" customWidth="1"/>
    <col min="9" max="9" width="18.42578125" style="8" bestFit="1" customWidth="1"/>
    <col min="10" max="10" width="20.5703125" style="8" customWidth="1"/>
    <col min="11" max="11" width="19" style="8" customWidth="1"/>
    <col min="12" max="12" width="20.28515625" style="8" bestFit="1" customWidth="1"/>
    <col min="13" max="13" width="20" style="8" customWidth="1"/>
    <col min="14" max="15" width="18.85546875" style="8" customWidth="1"/>
    <col min="16" max="16" width="18.5703125" style="8" bestFit="1" customWidth="1"/>
    <col min="17" max="17" width="20.28515625" style="11" bestFit="1" customWidth="1"/>
    <col min="18" max="24" width="17.7109375" style="1" customWidth="1"/>
    <col min="25" max="25" width="16.28515625" style="1" bestFit="1" customWidth="1"/>
    <col min="26" max="26" width="16.28515625" style="1" customWidth="1"/>
    <col min="27" max="27" width="18.140625" style="1" bestFit="1" customWidth="1"/>
    <col min="28" max="28" width="15" style="1" customWidth="1"/>
    <col min="29" max="29" width="16" style="1" customWidth="1"/>
    <col min="30" max="30" width="15" style="1" customWidth="1"/>
    <col min="31" max="31" width="18" style="1" bestFit="1" customWidth="1"/>
    <col min="32" max="32" width="15" style="1" customWidth="1"/>
    <col min="33" max="34" width="16" style="1" customWidth="1"/>
    <col min="35" max="35" width="15.140625" style="1" bestFit="1" customWidth="1"/>
    <col min="36" max="36" width="18.85546875" style="8" customWidth="1"/>
    <col min="37" max="37" width="17.85546875" style="1" bestFit="1" customWidth="1"/>
    <col min="38" max="278" width="9.140625" style="1"/>
    <col min="279" max="279" width="79.28515625" style="1" bestFit="1" customWidth="1"/>
    <col min="280" max="280" width="20.140625" style="1" customWidth="1"/>
    <col min="281" max="281" width="20.5703125" style="1" customWidth="1"/>
    <col min="282" max="282" width="17.28515625" style="1" customWidth="1"/>
    <col min="283" max="285" width="15" style="1" bestFit="1" customWidth="1"/>
    <col min="286" max="286" width="16" style="1" bestFit="1" customWidth="1"/>
    <col min="287" max="289" width="15" style="1" bestFit="1" customWidth="1"/>
    <col min="290" max="291" width="16" style="1" bestFit="1" customWidth="1"/>
    <col min="292" max="292" width="18.85546875" style="1" customWidth="1"/>
    <col min="293" max="293" width="17.85546875" style="1" bestFit="1" customWidth="1"/>
    <col min="294" max="534" width="9.140625" style="1"/>
    <col min="535" max="535" width="79.28515625" style="1" bestFit="1" customWidth="1"/>
    <col min="536" max="536" width="20.140625" style="1" customWidth="1"/>
    <col min="537" max="537" width="20.5703125" style="1" customWidth="1"/>
    <col min="538" max="538" width="17.28515625" style="1" customWidth="1"/>
    <col min="539" max="541" width="15" style="1" bestFit="1" customWidth="1"/>
    <col min="542" max="542" width="16" style="1" bestFit="1" customWidth="1"/>
    <col min="543" max="545" width="15" style="1" bestFit="1" customWidth="1"/>
    <col min="546" max="547" width="16" style="1" bestFit="1" customWidth="1"/>
    <col min="548" max="548" width="18.85546875" style="1" customWidth="1"/>
    <col min="549" max="549" width="17.85546875" style="1" bestFit="1" customWidth="1"/>
    <col min="550" max="790" width="9.140625" style="1"/>
    <col min="791" max="791" width="79.28515625" style="1" bestFit="1" customWidth="1"/>
    <col min="792" max="792" width="20.140625" style="1" customWidth="1"/>
    <col min="793" max="793" width="20.5703125" style="1" customWidth="1"/>
    <col min="794" max="794" width="17.28515625" style="1" customWidth="1"/>
    <col min="795" max="797" width="15" style="1" bestFit="1" customWidth="1"/>
    <col min="798" max="798" width="16" style="1" bestFit="1" customWidth="1"/>
    <col min="799" max="801" width="15" style="1" bestFit="1" customWidth="1"/>
    <col min="802" max="803" width="16" style="1" bestFit="1" customWidth="1"/>
    <col min="804" max="804" width="18.85546875" style="1" customWidth="1"/>
    <col min="805" max="805" width="17.85546875" style="1" bestFit="1" customWidth="1"/>
    <col min="806" max="1046" width="9.140625" style="1"/>
    <col min="1047" max="1047" width="79.28515625" style="1" bestFit="1" customWidth="1"/>
    <col min="1048" max="1048" width="20.140625" style="1" customWidth="1"/>
    <col min="1049" max="1049" width="20.5703125" style="1" customWidth="1"/>
    <col min="1050" max="1050" width="17.28515625" style="1" customWidth="1"/>
    <col min="1051" max="1053" width="15" style="1" bestFit="1" customWidth="1"/>
    <col min="1054" max="1054" width="16" style="1" bestFit="1" customWidth="1"/>
    <col min="1055" max="1057" width="15" style="1" bestFit="1" customWidth="1"/>
    <col min="1058" max="1059" width="16" style="1" bestFit="1" customWidth="1"/>
    <col min="1060" max="1060" width="18.85546875" style="1" customWidth="1"/>
    <col min="1061" max="1061" width="17.85546875" style="1" bestFit="1" customWidth="1"/>
    <col min="1062" max="1302" width="9.140625" style="1"/>
    <col min="1303" max="1303" width="79.28515625" style="1" bestFit="1" customWidth="1"/>
    <col min="1304" max="1304" width="20.140625" style="1" customWidth="1"/>
    <col min="1305" max="1305" width="20.5703125" style="1" customWidth="1"/>
    <col min="1306" max="1306" width="17.28515625" style="1" customWidth="1"/>
    <col min="1307" max="1309" width="15" style="1" bestFit="1" customWidth="1"/>
    <col min="1310" max="1310" width="16" style="1" bestFit="1" customWidth="1"/>
    <col min="1311" max="1313" width="15" style="1" bestFit="1" customWidth="1"/>
    <col min="1314" max="1315" width="16" style="1" bestFit="1" customWidth="1"/>
    <col min="1316" max="1316" width="18.85546875" style="1" customWidth="1"/>
    <col min="1317" max="1317" width="17.85546875" style="1" bestFit="1" customWidth="1"/>
    <col min="1318" max="1558" width="9.140625" style="1"/>
    <col min="1559" max="1559" width="79.28515625" style="1" bestFit="1" customWidth="1"/>
    <col min="1560" max="1560" width="20.140625" style="1" customWidth="1"/>
    <col min="1561" max="1561" width="20.5703125" style="1" customWidth="1"/>
    <col min="1562" max="1562" width="17.28515625" style="1" customWidth="1"/>
    <col min="1563" max="1565" width="15" style="1" bestFit="1" customWidth="1"/>
    <col min="1566" max="1566" width="16" style="1" bestFit="1" customWidth="1"/>
    <col min="1567" max="1569" width="15" style="1" bestFit="1" customWidth="1"/>
    <col min="1570" max="1571" width="16" style="1" bestFit="1" customWidth="1"/>
    <col min="1572" max="1572" width="18.85546875" style="1" customWidth="1"/>
    <col min="1573" max="1573" width="17.85546875" style="1" bestFit="1" customWidth="1"/>
    <col min="1574" max="1814" width="9.140625" style="1"/>
    <col min="1815" max="1815" width="79.28515625" style="1" bestFit="1" customWidth="1"/>
    <col min="1816" max="1816" width="20.140625" style="1" customWidth="1"/>
    <col min="1817" max="1817" width="20.5703125" style="1" customWidth="1"/>
    <col min="1818" max="1818" width="17.28515625" style="1" customWidth="1"/>
    <col min="1819" max="1821" width="15" style="1" bestFit="1" customWidth="1"/>
    <col min="1822" max="1822" width="16" style="1" bestFit="1" customWidth="1"/>
    <col min="1823" max="1825" width="15" style="1" bestFit="1" customWidth="1"/>
    <col min="1826" max="1827" width="16" style="1" bestFit="1" customWidth="1"/>
    <col min="1828" max="1828" width="18.85546875" style="1" customWidth="1"/>
    <col min="1829" max="1829" width="17.85546875" style="1" bestFit="1" customWidth="1"/>
    <col min="1830" max="2070" width="9.140625" style="1"/>
    <col min="2071" max="2071" width="79.28515625" style="1" bestFit="1" customWidth="1"/>
    <col min="2072" max="2072" width="20.140625" style="1" customWidth="1"/>
    <col min="2073" max="2073" width="20.5703125" style="1" customWidth="1"/>
    <col min="2074" max="2074" width="17.28515625" style="1" customWidth="1"/>
    <col min="2075" max="2077" width="15" style="1" bestFit="1" customWidth="1"/>
    <col min="2078" max="2078" width="16" style="1" bestFit="1" customWidth="1"/>
    <col min="2079" max="2081" width="15" style="1" bestFit="1" customWidth="1"/>
    <col min="2082" max="2083" width="16" style="1" bestFit="1" customWidth="1"/>
    <col min="2084" max="2084" width="18.85546875" style="1" customWidth="1"/>
    <col min="2085" max="2085" width="17.85546875" style="1" bestFit="1" customWidth="1"/>
    <col min="2086" max="2326" width="9.140625" style="1"/>
    <col min="2327" max="2327" width="79.28515625" style="1" bestFit="1" customWidth="1"/>
    <col min="2328" max="2328" width="20.140625" style="1" customWidth="1"/>
    <col min="2329" max="2329" width="20.5703125" style="1" customWidth="1"/>
    <col min="2330" max="2330" width="17.28515625" style="1" customWidth="1"/>
    <col min="2331" max="2333" width="15" style="1" bestFit="1" customWidth="1"/>
    <col min="2334" max="2334" width="16" style="1" bestFit="1" customWidth="1"/>
    <col min="2335" max="2337" width="15" style="1" bestFit="1" customWidth="1"/>
    <col min="2338" max="2339" width="16" style="1" bestFit="1" customWidth="1"/>
    <col min="2340" max="2340" width="18.85546875" style="1" customWidth="1"/>
    <col min="2341" max="2341" width="17.85546875" style="1" bestFit="1" customWidth="1"/>
    <col min="2342" max="2582" width="9.140625" style="1"/>
    <col min="2583" max="2583" width="79.28515625" style="1" bestFit="1" customWidth="1"/>
    <col min="2584" max="2584" width="20.140625" style="1" customWidth="1"/>
    <col min="2585" max="2585" width="20.5703125" style="1" customWidth="1"/>
    <col min="2586" max="2586" width="17.28515625" style="1" customWidth="1"/>
    <col min="2587" max="2589" width="15" style="1" bestFit="1" customWidth="1"/>
    <col min="2590" max="2590" width="16" style="1" bestFit="1" customWidth="1"/>
    <col min="2591" max="2593" width="15" style="1" bestFit="1" customWidth="1"/>
    <col min="2594" max="2595" width="16" style="1" bestFit="1" customWidth="1"/>
    <col min="2596" max="2596" width="18.85546875" style="1" customWidth="1"/>
    <col min="2597" max="2597" width="17.85546875" style="1" bestFit="1" customWidth="1"/>
    <col min="2598" max="2838" width="9.140625" style="1"/>
    <col min="2839" max="2839" width="79.28515625" style="1" bestFit="1" customWidth="1"/>
    <col min="2840" max="2840" width="20.140625" style="1" customWidth="1"/>
    <col min="2841" max="2841" width="20.5703125" style="1" customWidth="1"/>
    <col min="2842" max="2842" width="17.28515625" style="1" customWidth="1"/>
    <col min="2843" max="2845" width="15" style="1" bestFit="1" customWidth="1"/>
    <col min="2846" max="2846" width="16" style="1" bestFit="1" customWidth="1"/>
    <col min="2847" max="2849" width="15" style="1" bestFit="1" customWidth="1"/>
    <col min="2850" max="2851" width="16" style="1" bestFit="1" customWidth="1"/>
    <col min="2852" max="2852" width="18.85546875" style="1" customWidth="1"/>
    <col min="2853" max="2853" width="17.85546875" style="1" bestFit="1" customWidth="1"/>
    <col min="2854" max="3094" width="9.140625" style="1"/>
    <col min="3095" max="3095" width="79.28515625" style="1" bestFit="1" customWidth="1"/>
    <col min="3096" max="3096" width="20.140625" style="1" customWidth="1"/>
    <col min="3097" max="3097" width="20.5703125" style="1" customWidth="1"/>
    <col min="3098" max="3098" width="17.28515625" style="1" customWidth="1"/>
    <col min="3099" max="3101" width="15" style="1" bestFit="1" customWidth="1"/>
    <col min="3102" max="3102" width="16" style="1" bestFit="1" customWidth="1"/>
    <col min="3103" max="3105" width="15" style="1" bestFit="1" customWidth="1"/>
    <col min="3106" max="3107" width="16" style="1" bestFit="1" customWidth="1"/>
    <col min="3108" max="3108" width="18.85546875" style="1" customWidth="1"/>
    <col min="3109" max="3109" width="17.85546875" style="1" bestFit="1" customWidth="1"/>
    <col min="3110" max="3350" width="9.140625" style="1"/>
    <col min="3351" max="3351" width="79.28515625" style="1" bestFit="1" customWidth="1"/>
    <col min="3352" max="3352" width="20.140625" style="1" customWidth="1"/>
    <col min="3353" max="3353" width="20.5703125" style="1" customWidth="1"/>
    <col min="3354" max="3354" width="17.28515625" style="1" customWidth="1"/>
    <col min="3355" max="3357" width="15" style="1" bestFit="1" customWidth="1"/>
    <col min="3358" max="3358" width="16" style="1" bestFit="1" customWidth="1"/>
    <col min="3359" max="3361" width="15" style="1" bestFit="1" customWidth="1"/>
    <col min="3362" max="3363" width="16" style="1" bestFit="1" customWidth="1"/>
    <col min="3364" max="3364" width="18.85546875" style="1" customWidth="1"/>
    <col min="3365" max="3365" width="17.85546875" style="1" bestFit="1" customWidth="1"/>
    <col min="3366" max="3606" width="9.140625" style="1"/>
    <col min="3607" max="3607" width="79.28515625" style="1" bestFit="1" customWidth="1"/>
    <col min="3608" max="3608" width="20.140625" style="1" customWidth="1"/>
    <col min="3609" max="3609" width="20.5703125" style="1" customWidth="1"/>
    <col min="3610" max="3610" width="17.28515625" style="1" customWidth="1"/>
    <col min="3611" max="3613" width="15" style="1" bestFit="1" customWidth="1"/>
    <col min="3614" max="3614" width="16" style="1" bestFit="1" customWidth="1"/>
    <col min="3615" max="3617" width="15" style="1" bestFit="1" customWidth="1"/>
    <col min="3618" max="3619" width="16" style="1" bestFit="1" customWidth="1"/>
    <col min="3620" max="3620" width="18.85546875" style="1" customWidth="1"/>
    <col min="3621" max="3621" width="17.85546875" style="1" bestFit="1" customWidth="1"/>
    <col min="3622" max="3862" width="9.140625" style="1"/>
    <col min="3863" max="3863" width="79.28515625" style="1" bestFit="1" customWidth="1"/>
    <col min="3864" max="3864" width="20.140625" style="1" customWidth="1"/>
    <col min="3865" max="3865" width="20.5703125" style="1" customWidth="1"/>
    <col min="3866" max="3866" width="17.28515625" style="1" customWidth="1"/>
    <col min="3867" max="3869" width="15" style="1" bestFit="1" customWidth="1"/>
    <col min="3870" max="3870" width="16" style="1" bestFit="1" customWidth="1"/>
    <col min="3871" max="3873" width="15" style="1" bestFit="1" customWidth="1"/>
    <col min="3874" max="3875" width="16" style="1" bestFit="1" customWidth="1"/>
    <col min="3876" max="3876" width="18.85546875" style="1" customWidth="1"/>
    <col min="3877" max="3877" width="17.85546875" style="1" bestFit="1" customWidth="1"/>
    <col min="3878" max="4118" width="9.140625" style="1"/>
    <col min="4119" max="4119" width="79.28515625" style="1" bestFit="1" customWidth="1"/>
    <col min="4120" max="4120" width="20.140625" style="1" customWidth="1"/>
    <col min="4121" max="4121" width="20.5703125" style="1" customWidth="1"/>
    <col min="4122" max="4122" width="17.28515625" style="1" customWidth="1"/>
    <col min="4123" max="4125" width="15" style="1" bestFit="1" customWidth="1"/>
    <col min="4126" max="4126" width="16" style="1" bestFit="1" customWidth="1"/>
    <col min="4127" max="4129" width="15" style="1" bestFit="1" customWidth="1"/>
    <col min="4130" max="4131" width="16" style="1" bestFit="1" customWidth="1"/>
    <col min="4132" max="4132" width="18.85546875" style="1" customWidth="1"/>
    <col min="4133" max="4133" width="17.85546875" style="1" bestFit="1" customWidth="1"/>
    <col min="4134" max="4374" width="9.140625" style="1"/>
    <col min="4375" max="4375" width="79.28515625" style="1" bestFit="1" customWidth="1"/>
    <col min="4376" max="4376" width="20.140625" style="1" customWidth="1"/>
    <col min="4377" max="4377" width="20.5703125" style="1" customWidth="1"/>
    <col min="4378" max="4378" width="17.28515625" style="1" customWidth="1"/>
    <col min="4379" max="4381" width="15" style="1" bestFit="1" customWidth="1"/>
    <col min="4382" max="4382" width="16" style="1" bestFit="1" customWidth="1"/>
    <col min="4383" max="4385" width="15" style="1" bestFit="1" customWidth="1"/>
    <col min="4386" max="4387" width="16" style="1" bestFit="1" customWidth="1"/>
    <col min="4388" max="4388" width="18.85546875" style="1" customWidth="1"/>
    <col min="4389" max="4389" width="17.85546875" style="1" bestFit="1" customWidth="1"/>
    <col min="4390" max="4630" width="9.140625" style="1"/>
    <col min="4631" max="4631" width="79.28515625" style="1" bestFit="1" customWidth="1"/>
    <col min="4632" max="4632" width="20.140625" style="1" customWidth="1"/>
    <col min="4633" max="4633" width="20.5703125" style="1" customWidth="1"/>
    <col min="4634" max="4634" width="17.28515625" style="1" customWidth="1"/>
    <col min="4635" max="4637" width="15" style="1" bestFit="1" customWidth="1"/>
    <col min="4638" max="4638" width="16" style="1" bestFit="1" customWidth="1"/>
    <col min="4639" max="4641" width="15" style="1" bestFit="1" customWidth="1"/>
    <col min="4642" max="4643" width="16" style="1" bestFit="1" customWidth="1"/>
    <col min="4644" max="4644" width="18.85546875" style="1" customWidth="1"/>
    <col min="4645" max="4645" width="17.85546875" style="1" bestFit="1" customWidth="1"/>
    <col min="4646" max="4886" width="9.140625" style="1"/>
    <col min="4887" max="4887" width="79.28515625" style="1" bestFit="1" customWidth="1"/>
    <col min="4888" max="4888" width="20.140625" style="1" customWidth="1"/>
    <col min="4889" max="4889" width="20.5703125" style="1" customWidth="1"/>
    <col min="4890" max="4890" width="17.28515625" style="1" customWidth="1"/>
    <col min="4891" max="4893" width="15" style="1" bestFit="1" customWidth="1"/>
    <col min="4894" max="4894" width="16" style="1" bestFit="1" customWidth="1"/>
    <col min="4895" max="4897" width="15" style="1" bestFit="1" customWidth="1"/>
    <col min="4898" max="4899" width="16" style="1" bestFit="1" customWidth="1"/>
    <col min="4900" max="4900" width="18.85546875" style="1" customWidth="1"/>
    <col min="4901" max="4901" width="17.85546875" style="1" bestFit="1" customWidth="1"/>
    <col min="4902" max="5142" width="9.140625" style="1"/>
    <col min="5143" max="5143" width="79.28515625" style="1" bestFit="1" customWidth="1"/>
    <col min="5144" max="5144" width="20.140625" style="1" customWidth="1"/>
    <col min="5145" max="5145" width="20.5703125" style="1" customWidth="1"/>
    <col min="5146" max="5146" width="17.28515625" style="1" customWidth="1"/>
    <col min="5147" max="5149" width="15" style="1" bestFit="1" customWidth="1"/>
    <col min="5150" max="5150" width="16" style="1" bestFit="1" customWidth="1"/>
    <col min="5151" max="5153" width="15" style="1" bestFit="1" customWidth="1"/>
    <col min="5154" max="5155" width="16" style="1" bestFit="1" customWidth="1"/>
    <col min="5156" max="5156" width="18.85546875" style="1" customWidth="1"/>
    <col min="5157" max="5157" width="17.85546875" style="1" bestFit="1" customWidth="1"/>
    <col min="5158" max="5398" width="9.140625" style="1"/>
    <col min="5399" max="5399" width="79.28515625" style="1" bestFit="1" customWidth="1"/>
    <col min="5400" max="5400" width="20.140625" style="1" customWidth="1"/>
    <col min="5401" max="5401" width="20.5703125" style="1" customWidth="1"/>
    <col min="5402" max="5402" width="17.28515625" style="1" customWidth="1"/>
    <col min="5403" max="5405" width="15" style="1" bestFit="1" customWidth="1"/>
    <col min="5406" max="5406" width="16" style="1" bestFit="1" customWidth="1"/>
    <col min="5407" max="5409" width="15" style="1" bestFit="1" customWidth="1"/>
    <col min="5410" max="5411" width="16" style="1" bestFit="1" customWidth="1"/>
    <col min="5412" max="5412" width="18.85546875" style="1" customWidth="1"/>
    <col min="5413" max="5413" width="17.85546875" style="1" bestFit="1" customWidth="1"/>
    <col min="5414" max="5654" width="9.140625" style="1"/>
    <col min="5655" max="5655" width="79.28515625" style="1" bestFit="1" customWidth="1"/>
    <col min="5656" max="5656" width="20.140625" style="1" customWidth="1"/>
    <col min="5657" max="5657" width="20.5703125" style="1" customWidth="1"/>
    <col min="5658" max="5658" width="17.28515625" style="1" customWidth="1"/>
    <col min="5659" max="5661" width="15" style="1" bestFit="1" customWidth="1"/>
    <col min="5662" max="5662" width="16" style="1" bestFit="1" customWidth="1"/>
    <col min="5663" max="5665" width="15" style="1" bestFit="1" customWidth="1"/>
    <col min="5666" max="5667" width="16" style="1" bestFit="1" customWidth="1"/>
    <col min="5668" max="5668" width="18.85546875" style="1" customWidth="1"/>
    <col min="5669" max="5669" width="17.85546875" style="1" bestFit="1" customWidth="1"/>
    <col min="5670" max="5910" width="9.140625" style="1"/>
    <col min="5911" max="5911" width="79.28515625" style="1" bestFit="1" customWidth="1"/>
    <col min="5912" max="5912" width="20.140625" style="1" customWidth="1"/>
    <col min="5913" max="5913" width="20.5703125" style="1" customWidth="1"/>
    <col min="5914" max="5914" width="17.28515625" style="1" customWidth="1"/>
    <col min="5915" max="5917" width="15" style="1" bestFit="1" customWidth="1"/>
    <col min="5918" max="5918" width="16" style="1" bestFit="1" customWidth="1"/>
    <col min="5919" max="5921" width="15" style="1" bestFit="1" customWidth="1"/>
    <col min="5922" max="5923" width="16" style="1" bestFit="1" customWidth="1"/>
    <col min="5924" max="5924" width="18.85546875" style="1" customWidth="1"/>
    <col min="5925" max="5925" width="17.85546875" style="1" bestFit="1" customWidth="1"/>
    <col min="5926" max="6166" width="9.140625" style="1"/>
    <col min="6167" max="6167" width="79.28515625" style="1" bestFit="1" customWidth="1"/>
    <col min="6168" max="6168" width="20.140625" style="1" customWidth="1"/>
    <col min="6169" max="6169" width="20.5703125" style="1" customWidth="1"/>
    <col min="6170" max="6170" width="17.28515625" style="1" customWidth="1"/>
    <col min="6171" max="6173" width="15" style="1" bestFit="1" customWidth="1"/>
    <col min="6174" max="6174" width="16" style="1" bestFit="1" customWidth="1"/>
    <col min="6175" max="6177" width="15" style="1" bestFit="1" customWidth="1"/>
    <col min="6178" max="6179" width="16" style="1" bestFit="1" customWidth="1"/>
    <col min="6180" max="6180" width="18.85546875" style="1" customWidth="1"/>
    <col min="6181" max="6181" width="17.85546875" style="1" bestFit="1" customWidth="1"/>
    <col min="6182" max="6422" width="9.140625" style="1"/>
    <col min="6423" max="6423" width="79.28515625" style="1" bestFit="1" customWidth="1"/>
    <col min="6424" max="6424" width="20.140625" style="1" customWidth="1"/>
    <col min="6425" max="6425" width="20.5703125" style="1" customWidth="1"/>
    <col min="6426" max="6426" width="17.28515625" style="1" customWidth="1"/>
    <col min="6427" max="6429" width="15" style="1" bestFit="1" customWidth="1"/>
    <col min="6430" max="6430" width="16" style="1" bestFit="1" customWidth="1"/>
    <col min="6431" max="6433" width="15" style="1" bestFit="1" customWidth="1"/>
    <col min="6434" max="6435" width="16" style="1" bestFit="1" customWidth="1"/>
    <col min="6436" max="6436" width="18.85546875" style="1" customWidth="1"/>
    <col min="6437" max="6437" width="17.85546875" style="1" bestFit="1" customWidth="1"/>
    <col min="6438" max="6678" width="9.140625" style="1"/>
    <col min="6679" max="6679" width="79.28515625" style="1" bestFit="1" customWidth="1"/>
    <col min="6680" max="6680" width="20.140625" style="1" customWidth="1"/>
    <col min="6681" max="6681" width="20.5703125" style="1" customWidth="1"/>
    <col min="6682" max="6682" width="17.28515625" style="1" customWidth="1"/>
    <col min="6683" max="6685" width="15" style="1" bestFit="1" customWidth="1"/>
    <col min="6686" max="6686" width="16" style="1" bestFit="1" customWidth="1"/>
    <col min="6687" max="6689" width="15" style="1" bestFit="1" customWidth="1"/>
    <col min="6690" max="6691" width="16" style="1" bestFit="1" customWidth="1"/>
    <col min="6692" max="6692" width="18.85546875" style="1" customWidth="1"/>
    <col min="6693" max="6693" width="17.85546875" style="1" bestFit="1" customWidth="1"/>
    <col min="6694" max="6934" width="9.140625" style="1"/>
    <col min="6935" max="6935" width="79.28515625" style="1" bestFit="1" customWidth="1"/>
    <col min="6936" max="6936" width="20.140625" style="1" customWidth="1"/>
    <col min="6937" max="6937" width="20.5703125" style="1" customWidth="1"/>
    <col min="6938" max="6938" width="17.28515625" style="1" customWidth="1"/>
    <col min="6939" max="6941" width="15" style="1" bestFit="1" customWidth="1"/>
    <col min="6942" max="6942" width="16" style="1" bestFit="1" customWidth="1"/>
    <col min="6943" max="6945" width="15" style="1" bestFit="1" customWidth="1"/>
    <col min="6946" max="6947" width="16" style="1" bestFit="1" customWidth="1"/>
    <col min="6948" max="6948" width="18.85546875" style="1" customWidth="1"/>
    <col min="6949" max="6949" width="17.85546875" style="1" bestFit="1" customWidth="1"/>
    <col min="6950" max="7190" width="9.140625" style="1"/>
    <col min="7191" max="7191" width="79.28515625" style="1" bestFit="1" customWidth="1"/>
    <col min="7192" max="7192" width="20.140625" style="1" customWidth="1"/>
    <col min="7193" max="7193" width="20.5703125" style="1" customWidth="1"/>
    <col min="7194" max="7194" width="17.28515625" style="1" customWidth="1"/>
    <col min="7195" max="7197" width="15" style="1" bestFit="1" customWidth="1"/>
    <col min="7198" max="7198" width="16" style="1" bestFit="1" customWidth="1"/>
    <col min="7199" max="7201" width="15" style="1" bestFit="1" customWidth="1"/>
    <col min="7202" max="7203" width="16" style="1" bestFit="1" customWidth="1"/>
    <col min="7204" max="7204" width="18.85546875" style="1" customWidth="1"/>
    <col min="7205" max="7205" width="17.85546875" style="1" bestFit="1" customWidth="1"/>
    <col min="7206" max="7446" width="9.140625" style="1"/>
    <col min="7447" max="7447" width="79.28515625" style="1" bestFit="1" customWidth="1"/>
    <col min="7448" max="7448" width="20.140625" style="1" customWidth="1"/>
    <col min="7449" max="7449" width="20.5703125" style="1" customWidth="1"/>
    <col min="7450" max="7450" width="17.28515625" style="1" customWidth="1"/>
    <col min="7451" max="7453" width="15" style="1" bestFit="1" customWidth="1"/>
    <col min="7454" max="7454" width="16" style="1" bestFit="1" customWidth="1"/>
    <col min="7455" max="7457" width="15" style="1" bestFit="1" customWidth="1"/>
    <col min="7458" max="7459" width="16" style="1" bestFit="1" customWidth="1"/>
    <col min="7460" max="7460" width="18.85546875" style="1" customWidth="1"/>
    <col min="7461" max="7461" width="17.85546875" style="1" bestFit="1" customWidth="1"/>
    <col min="7462" max="7702" width="9.140625" style="1"/>
    <col min="7703" max="7703" width="79.28515625" style="1" bestFit="1" customWidth="1"/>
    <col min="7704" max="7704" width="20.140625" style="1" customWidth="1"/>
    <col min="7705" max="7705" width="20.5703125" style="1" customWidth="1"/>
    <col min="7706" max="7706" width="17.28515625" style="1" customWidth="1"/>
    <col min="7707" max="7709" width="15" style="1" bestFit="1" customWidth="1"/>
    <col min="7710" max="7710" width="16" style="1" bestFit="1" customWidth="1"/>
    <col min="7711" max="7713" width="15" style="1" bestFit="1" customWidth="1"/>
    <col min="7714" max="7715" width="16" style="1" bestFit="1" customWidth="1"/>
    <col min="7716" max="7716" width="18.85546875" style="1" customWidth="1"/>
    <col min="7717" max="7717" width="17.85546875" style="1" bestFit="1" customWidth="1"/>
    <col min="7718" max="7958" width="9.140625" style="1"/>
    <col min="7959" max="7959" width="79.28515625" style="1" bestFit="1" customWidth="1"/>
    <col min="7960" max="7960" width="20.140625" style="1" customWidth="1"/>
    <col min="7961" max="7961" width="20.5703125" style="1" customWidth="1"/>
    <col min="7962" max="7962" width="17.28515625" style="1" customWidth="1"/>
    <col min="7963" max="7965" width="15" style="1" bestFit="1" customWidth="1"/>
    <col min="7966" max="7966" width="16" style="1" bestFit="1" customWidth="1"/>
    <col min="7967" max="7969" width="15" style="1" bestFit="1" customWidth="1"/>
    <col min="7970" max="7971" width="16" style="1" bestFit="1" customWidth="1"/>
    <col min="7972" max="7972" width="18.85546875" style="1" customWidth="1"/>
    <col min="7973" max="7973" width="17.85546875" style="1" bestFit="1" customWidth="1"/>
    <col min="7974" max="8214" width="9.140625" style="1"/>
    <col min="8215" max="8215" width="79.28515625" style="1" bestFit="1" customWidth="1"/>
    <col min="8216" max="8216" width="20.140625" style="1" customWidth="1"/>
    <col min="8217" max="8217" width="20.5703125" style="1" customWidth="1"/>
    <col min="8218" max="8218" width="17.28515625" style="1" customWidth="1"/>
    <col min="8219" max="8221" width="15" style="1" bestFit="1" customWidth="1"/>
    <col min="8222" max="8222" width="16" style="1" bestFit="1" customWidth="1"/>
    <col min="8223" max="8225" width="15" style="1" bestFit="1" customWidth="1"/>
    <col min="8226" max="8227" width="16" style="1" bestFit="1" customWidth="1"/>
    <col min="8228" max="8228" width="18.85546875" style="1" customWidth="1"/>
    <col min="8229" max="8229" width="17.85546875" style="1" bestFit="1" customWidth="1"/>
    <col min="8230" max="8470" width="9.140625" style="1"/>
    <col min="8471" max="8471" width="79.28515625" style="1" bestFit="1" customWidth="1"/>
    <col min="8472" max="8472" width="20.140625" style="1" customWidth="1"/>
    <col min="8473" max="8473" width="20.5703125" style="1" customWidth="1"/>
    <col min="8474" max="8474" width="17.28515625" style="1" customWidth="1"/>
    <col min="8475" max="8477" width="15" style="1" bestFit="1" customWidth="1"/>
    <col min="8478" max="8478" width="16" style="1" bestFit="1" customWidth="1"/>
    <col min="8479" max="8481" width="15" style="1" bestFit="1" customWidth="1"/>
    <col min="8482" max="8483" width="16" style="1" bestFit="1" customWidth="1"/>
    <col min="8484" max="8484" width="18.85546875" style="1" customWidth="1"/>
    <col min="8485" max="8485" width="17.85546875" style="1" bestFit="1" customWidth="1"/>
    <col min="8486" max="8726" width="9.140625" style="1"/>
    <col min="8727" max="8727" width="79.28515625" style="1" bestFit="1" customWidth="1"/>
    <col min="8728" max="8728" width="20.140625" style="1" customWidth="1"/>
    <col min="8729" max="8729" width="20.5703125" style="1" customWidth="1"/>
    <col min="8730" max="8730" width="17.28515625" style="1" customWidth="1"/>
    <col min="8731" max="8733" width="15" style="1" bestFit="1" customWidth="1"/>
    <col min="8734" max="8734" width="16" style="1" bestFit="1" customWidth="1"/>
    <col min="8735" max="8737" width="15" style="1" bestFit="1" customWidth="1"/>
    <col min="8738" max="8739" width="16" style="1" bestFit="1" customWidth="1"/>
    <col min="8740" max="8740" width="18.85546875" style="1" customWidth="1"/>
    <col min="8741" max="8741" width="17.85546875" style="1" bestFit="1" customWidth="1"/>
    <col min="8742" max="8982" width="9.140625" style="1"/>
    <col min="8983" max="8983" width="79.28515625" style="1" bestFit="1" customWidth="1"/>
    <col min="8984" max="8984" width="20.140625" style="1" customWidth="1"/>
    <col min="8985" max="8985" width="20.5703125" style="1" customWidth="1"/>
    <col min="8986" max="8986" width="17.28515625" style="1" customWidth="1"/>
    <col min="8987" max="8989" width="15" style="1" bestFit="1" customWidth="1"/>
    <col min="8990" max="8990" width="16" style="1" bestFit="1" customWidth="1"/>
    <col min="8991" max="8993" width="15" style="1" bestFit="1" customWidth="1"/>
    <col min="8994" max="8995" width="16" style="1" bestFit="1" customWidth="1"/>
    <col min="8996" max="8996" width="18.85546875" style="1" customWidth="1"/>
    <col min="8997" max="8997" width="17.85546875" style="1" bestFit="1" customWidth="1"/>
    <col min="8998" max="9238" width="9.140625" style="1"/>
    <col min="9239" max="9239" width="79.28515625" style="1" bestFit="1" customWidth="1"/>
    <col min="9240" max="9240" width="20.140625" style="1" customWidth="1"/>
    <col min="9241" max="9241" width="20.5703125" style="1" customWidth="1"/>
    <col min="9242" max="9242" width="17.28515625" style="1" customWidth="1"/>
    <col min="9243" max="9245" width="15" style="1" bestFit="1" customWidth="1"/>
    <col min="9246" max="9246" width="16" style="1" bestFit="1" customWidth="1"/>
    <col min="9247" max="9249" width="15" style="1" bestFit="1" customWidth="1"/>
    <col min="9250" max="9251" width="16" style="1" bestFit="1" customWidth="1"/>
    <col min="9252" max="9252" width="18.85546875" style="1" customWidth="1"/>
    <col min="9253" max="9253" width="17.85546875" style="1" bestFit="1" customWidth="1"/>
    <col min="9254" max="9494" width="9.140625" style="1"/>
    <col min="9495" max="9495" width="79.28515625" style="1" bestFit="1" customWidth="1"/>
    <col min="9496" max="9496" width="20.140625" style="1" customWidth="1"/>
    <col min="9497" max="9497" width="20.5703125" style="1" customWidth="1"/>
    <col min="9498" max="9498" width="17.28515625" style="1" customWidth="1"/>
    <col min="9499" max="9501" width="15" style="1" bestFit="1" customWidth="1"/>
    <col min="9502" max="9502" width="16" style="1" bestFit="1" customWidth="1"/>
    <col min="9503" max="9505" width="15" style="1" bestFit="1" customWidth="1"/>
    <col min="9506" max="9507" width="16" style="1" bestFit="1" customWidth="1"/>
    <col min="9508" max="9508" width="18.85546875" style="1" customWidth="1"/>
    <col min="9509" max="9509" width="17.85546875" style="1" bestFit="1" customWidth="1"/>
    <col min="9510" max="9750" width="9.140625" style="1"/>
    <col min="9751" max="9751" width="79.28515625" style="1" bestFit="1" customWidth="1"/>
    <col min="9752" max="9752" width="20.140625" style="1" customWidth="1"/>
    <col min="9753" max="9753" width="20.5703125" style="1" customWidth="1"/>
    <col min="9754" max="9754" width="17.28515625" style="1" customWidth="1"/>
    <col min="9755" max="9757" width="15" style="1" bestFit="1" customWidth="1"/>
    <col min="9758" max="9758" width="16" style="1" bestFit="1" customWidth="1"/>
    <col min="9759" max="9761" width="15" style="1" bestFit="1" customWidth="1"/>
    <col min="9762" max="9763" width="16" style="1" bestFit="1" customWidth="1"/>
    <col min="9764" max="9764" width="18.85546875" style="1" customWidth="1"/>
    <col min="9765" max="9765" width="17.85546875" style="1" bestFit="1" customWidth="1"/>
    <col min="9766" max="10006" width="9.140625" style="1"/>
    <col min="10007" max="10007" width="79.28515625" style="1" bestFit="1" customWidth="1"/>
    <col min="10008" max="10008" width="20.140625" style="1" customWidth="1"/>
    <col min="10009" max="10009" width="20.5703125" style="1" customWidth="1"/>
    <col min="10010" max="10010" width="17.28515625" style="1" customWidth="1"/>
    <col min="10011" max="10013" width="15" style="1" bestFit="1" customWidth="1"/>
    <col min="10014" max="10014" width="16" style="1" bestFit="1" customWidth="1"/>
    <col min="10015" max="10017" width="15" style="1" bestFit="1" customWidth="1"/>
    <col min="10018" max="10019" width="16" style="1" bestFit="1" customWidth="1"/>
    <col min="10020" max="10020" width="18.85546875" style="1" customWidth="1"/>
    <col min="10021" max="10021" width="17.85546875" style="1" bestFit="1" customWidth="1"/>
    <col min="10022" max="10262" width="9.140625" style="1"/>
    <col min="10263" max="10263" width="79.28515625" style="1" bestFit="1" customWidth="1"/>
    <col min="10264" max="10264" width="20.140625" style="1" customWidth="1"/>
    <col min="10265" max="10265" width="20.5703125" style="1" customWidth="1"/>
    <col min="10266" max="10266" width="17.28515625" style="1" customWidth="1"/>
    <col min="10267" max="10269" width="15" style="1" bestFit="1" customWidth="1"/>
    <col min="10270" max="10270" width="16" style="1" bestFit="1" customWidth="1"/>
    <col min="10271" max="10273" width="15" style="1" bestFit="1" customWidth="1"/>
    <col min="10274" max="10275" width="16" style="1" bestFit="1" customWidth="1"/>
    <col min="10276" max="10276" width="18.85546875" style="1" customWidth="1"/>
    <col min="10277" max="10277" width="17.85546875" style="1" bestFit="1" customWidth="1"/>
    <col min="10278" max="10518" width="9.140625" style="1"/>
    <col min="10519" max="10519" width="79.28515625" style="1" bestFit="1" customWidth="1"/>
    <col min="10520" max="10520" width="20.140625" style="1" customWidth="1"/>
    <col min="10521" max="10521" width="20.5703125" style="1" customWidth="1"/>
    <col min="10522" max="10522" width="17.28515625" style="1" customWidth="1"/>
    <col min="10523" max="10525" width="15" style="1" bestFit="1" customWidth="1"/>
    <col min="10526" max="10526" width="16" style="1" bestFit="1" customWidth="1"/>
    <col min="10527" max="10529" width="15" style="1" bestFit="1" customWidth="1"/>
    <col min="10530" max="10531" width="16" style="1" bestFit="1" customWidth="1"/>
    <col min="10532" max="10532" width="18.85546875" style="1" customWidth="1"/>
    <col min="10533" max="10533" width="17.85546875" style="1" bestFit="1" customWidth="1"/>
    <col min="10534" max="10774" width="9.140625" style="1"/>
    <col min="10775" max="10775" width="79.28515625" style="1" bestFit="1" customWidth="1"/>
    <col min="10776" max="10776" width="20.140625" style="1" customWidth="1"/>
    <col min="10777" max="10777" width="20.5703125" style="1" customWidth="1"/>
    <col min="10778" max="10778" width="17.28515625" style="1" customWidth="1"/>
    <col min="10779" max="10781" width="15" style="1" bestFit="1" customWidth="1"/>
    <col min="10782" max="10782" width="16" style="1" bestFit="1" customWidth="1"/>
    <col min="10783" max="10785" width="15" style="1" bestFit="1" customWidth="1"/>
    <col min="10786" max="10787" width="16" style="1" bestFit="1" customWidth="1"/>
    <col min="10788" max="10788" width="18.85546875" style="1" customWidth="1"/>
    <col min="10789" max="10789" width="17.85546875" style="1" bestFit="1" customWidth="1"/>
    <col min="10790" max="11030" width="9.140625" style="1"/>
    <col min="11031" max="11031" width="79.28515625" style="1" bestFit="1" customWidth="1"/>
    <col min="11032" max="11032" width="20.140625" style="1" customWidth="1"/>
    <col min="11033" max="11033" width="20.5703125" style="1" customWidth="1"/>
    <col min="11034" max="11034" width="17.28515625" style="1" customWidth="1"/>
    <col min="11035" max="11037" width="15" style="1" bestFit="1" customWidth="1"/>
    <col min="11038" max="11038" width="16" style="1" bestFit="1" customWidth="1"/>
    <col min="11039" max="11041" width="15" style="1" bestFit="1" customWidth="1"/>
    <col min="11042" max="11043" width="16" style="1" bestFit="1" customWidth="1"/>
    <col min="11044" max="11044" width="18.85546875" style="1" customWidth="1"/>
    <col min="11045" max="11045" width="17.85546875" style="1" bestFit="1" customWidth="1"/>
    <col min="11046" max="11286" width="9.140625" style="1"/>
    <col min="11287" max="11287" width="79.28515625" style="1" bestFit="1" customWidth="1"/>
    <col min="11288" max="11288" width="20.140625" style="1" customWidth="1"/>
    <col min="11289" max="11289" width="20.5703125" style="1" customWidth="1"/>
    <col min="11290" max="11290" width="17.28515625" style="1" customWidth="1"/>
    <col min="11291" max="11293" width="15" style="1" bestFit="1" customWidth="1"/>
    <col min="11294" max="11294" width="16" style="1" bestFit="1" customWidth="1"/>
    <col min="11295" max="11297" width="15" style="1" bestFit="1" customWidth="1"/>
    <col min="11298" max="11299" width="16" style="1" bestFit="1" customWidth="1"/>
    <col min="11300" max="11300" width="18.85546875" style="1" customWidth="1"/>
    <col min="11301" max="11301" width="17.85546875" style="1" bestFit="1" customWidth="1"/>
    <col min="11302" max="11542" width="9.140625" style="1"/>
    <col min="11543" max="11543" width="79.28515625" style="1" bestFit="1" customWidth="1"/>
    <col min="11544" max="11544" width="20.140625" style="1" customWidth="1"/>
    <col min="11545" max="11545" width="20.5703125" style="1" customWidth="1"/>
    <col min="11546" max="11546" width="17.28515625" style="1" customWidth="1"/>
    <col min="11547" max="11549" width="15" style="1" bestFit="1" customWidth="1"/>
    <col min="11550" max="11550" width="16" style="1" bestFit="1" customWidth="1"/>
    <col min="11551" max="11553" width="15" style="1" bestFit="1" customWidth="1"/>
    <col min="11554" max="11555" width="16" style="1" bestFit="1" customWidth="1"/>
    <col min="11556" max="11556" width="18.85546875" style="1" customWidth="1"/>
    <col min="11557" max="11557" width="17.85546875" style="1" bestFit="1" customWidth="1"/>
    <col min="11558" max="11798" width="9.140625" style="1"/>
    <col min="11799" max="11799" width="79.28515625" style="1" bestFit="1" customWidth="1"/>
    <col min="11800" max="11800" width="20.140625" style="1" customWidth="1"/>
    <col min="11801" max="11801" width="20.5703125" style="1" customWidth="1"/>
    <col min="11802" max="11802" width="17.28515625" style="1" customWidth="1"/>
    <col min="11803" max="11805" width="15" style="1" bestFit="1" customWidth="1"/>
    <col min="11806" max="11806" width="16" style="1" bestFit="1" customWidth="1"/>
    <col min="11807" max="11809" width="15" style="1" bestFit="1" customWidth="1"/>
    <col min="11810" max="11811" width="16" style="1" bestFit="1" customWidth="1"/>
    <col min="11812" max="11812" width="18.85546875" style="1" customWidth="1"/>
    <col min="11813" max="11813" width="17.85546875" style="1" bestFit="1" customWidth="1"/>
    <col min="11814" max="12054" width="9.140625" style="1"/>
    <col min="12055" max="12055" width="79.28515625" style="1" bestFit="1" customWidth="1"/>
    <col min="12056" max="12056" width="20.140625" style="1" customWidth="1"/>
    <col min="12057" max="12057" width="20.5703125" style="1" customWidth="1"/>
    <col min="12058" max="12058" width="17.28515625" style="1" customWidth="1"/>
    <col min="12059" max="12061" width="15" style="1" bestFit="1" customWidth="1"/>
    <col min="12062" max="12062" width="16" style="1" bestFit="1" customWidth="1"/>
    <col min="12063" max="12065" width="15" style="1" bestFit="1" customWidth="1"/>
    <col min="12066" max="12067" width="16" style="1" bestFit="1" customWidth="1"/>
    <col min="12068" max="12068" width="18.85546875" style="1" customWidth="1"/>
    <col min="12069" max="12069" width="17.85546875" style="1" bestFit="1" customWidth="1"/>
    <col min="12070" max="12310" width="9.140625" style="1"/>
    <col min="12311" max="12311" width="79.28515625" style="1" bestFit="1" customWidth="1"/>
    <col min="12312" max="12312" width="20.140625" style="1" customWidth="1"/>
    <col min="12313" max="12313" width="20.5703125" style="1" customWidth="1"/>
    <col min="12314" max="12314" width="17.28515625" style="1" customWidth="1"/>
    <col min="12315" max="12317" width="15" style="1" bestFit="1" customWidth="1"/>
    <col min="12318" max="12318" width="16" style="1" bestFit="1" customWidth="1"/>
    <col min="12319" max="12321" width="15" style="1" bestFit="1" customWidth="1"/>
    <col min="12322" max="12323" width="16" style="1" bestFit="1" customWidth="1"/>
    <col min="12324" max="12324" width="18.85546875" style="1" customWidth="1"/>
    <col min="12325" max="12325" width="17.85546875" style="1" bestFit="1" customWidth="1"/>
    <col min="12326" max="12566" width="9.140625" style="1"/>
    <col min="12567" max="12567" width="79.28515625" style="1" bestFit="1" customWidth="1"/>
    <col min="12568" max="12568" width="20.140625" style="1" customWidth="1"/>
    <col min="12569" max="12569" width="20.5703125" style="1" customWidth="1"/>
    <col min="12570" max="12570" width="17.28515625" style="1" customWidth="1"/>
    <col min="12571" max="12573" width="15" style="1" bestFit="1" customWidth="1"/>
    <col min="12574" max="12574" width="16" style="1" bestFit="1" customWidth="1"/>
    <col min="12575" max="12577" width="15" style="1" bestFit="1" customWidth="1"/>
    <col min="12578" max="12579" width="16" style="1" bestFit="1" customWidth="1"/>
    <col min="12580" max="12580" width="18.85546875" style="1" customWidth="1"/>
    <col min="12581" max="12581" width="17.85546875" style="1" bestFit="1" customWidth="1"/>
    <col min="12582" max="12822" width="9.140625" style="1"/>
    <col min="12823" max="12823" width="79.28515625" style="1" bestFit="1" customWidth="1"/>
    <col min="12824" max="12824" width="20.140625" style="1" customWidth="1"/>
    <col min="12825" max="12825" width="20.5703125" style="1" customWidth="1"/>
    <col min="12826" max="12826" width="17.28515625" style="1" customWidth="1"/>
    <col min="12827" max="12829" width="15" style="1" bestFit="1" customWidth="1"/>
    <col min="12830" max="12830" width="16" style="1" bestFit="1" customWidth="1"/>
    <col min="12831" max="12833" width="15" style="1" bestFit="1" customWidth="1"/>
    <col min="12834" max="12835" width="16" style="1" bestFit="1" customWidth="1"/>
    <col min="12836" max="12836" width="18.85546875" style="1" customWidth="1"/>
    <col min="12837" max="12837" width="17.85546875" style="1" bestFit="1" customWidth="1"/>
    <col min="12838" max="13078" width="9.140625" style="1"/>
    <col min="13079" max="13079" width="79.28515625" style="1" bestFit="1" customWidth="1"/>
    <col min="13080" max="13080" width="20.140625" style="1" customWidth="1"/>
    <col min="13081" max="13081" width="20.5703125" style="1" customWidth="1"/>
    <col min="13082" max="13082" width="17.28515625" style="1" customWidth="1"/>
    <col min="13083" max="13085" width="15" style="1" bestFit="1" customWidth="1"/>
    <col min="13086" max="13086" width="16" style="1" bestFit="1" customWidth="1"/>
    <col min="13087" max="13089" width="15" style="1" bestFit="1" customWidth="1"/>
    <col min="13090" max="13091" width="16" style="1" bestFit="1" customWidth="1"/>
    <col min="13092" max="13092" width="18.85546875" style="1" customWidth="1"/>
    <col min="13093" max="13093" width="17.85546875" style="1" bestFit="1" customWidth="1"/>
    <col min="13094" max="13334" width="9.140625" style="1"/>
    <col min="13335" max="13335" width="79.28515625" style="1" bestFit="1" customWidth="1"/>
    <col min="13336" max="13336" width="20.140625" style="1" customWidth="1"/>
    <col min="13337" max="13337" width="20.5703125" style="1" customWidth="1"/>
    <col min="13338" max="13338" width="17.28515625" style="1" customWidth="1"/>
    <col min="13339" max="13341" width="15" style="1" bestFit="1" customWidth="1"/>
    <col min="13342" max="13342" width="16" style="1" bestFit="1" customWidth="1"/>
    <col min="13343" max="13345" width="15" style="1" bestFit="1" customWidth="1"/>
    <col min="13346" max="13347" width="16" style="1" bestFit="1" customWidth="1"/>
    <col min="13348" max="13348" width="18.85546875" style="1" customWidth="1"/>
    <col min="13349" max="13349" width="17.85546875" style="1" bestFit="1" customWidth="1"/>
    <col min="13350" max="13590" width="9.140625" style="1"/>
    <col min="13591" max="13591" width="79.28515625" style="1" bestFit="1" customWidth="1"/>
    <col min="13592" max="13592" width="20.140625" style="1" customWidth="1"/>
    <col min="13593" max="13593" width="20.5703125" style="1" customWidth="1"/>
    <col min="13594" max="13594" width="17.28515625" style="1" customWidth="1"/>
    <col min="13595" max="13597" width="15" style="1" bestFit="1" customWidth="1"/>
    <col min="13598" max="13598" width="16" style="1" bestFit="1" customWidth="1"/>
    <col min="13599" max="13601" width="15" style="1" bestFit="1" customWidth="1"/>
    <col min="13602" max="13603" width="16" style="1" bestFit="1" customWidth="1"/>
    <col min="13604" max="13604" width="18.85546875" style="1" customWidth="1"/>
    <col min="13605" max="13605" width="17.85546875" style="1" bestFit="1" customWidth="1"/>
    <col min="13606" max="13846" width="9.140625" style="1"/>
    <col min="13847" max="13847" width="79.28515625" style="1" bestFit="1" customWidth="1"/>
    <col min="13848" max="13848" width="20.140625" style="1" customWidth="1"/>
    <col min="13849" max="13849" width="20.5703125" style="1" customWidth="1"/>
    <col min="13850" max="13850" width="17.28515625" style="1" customWidth="1"/>
    <col min="13851" max="13853" width="15" style="1" bestFit="1" customWidth="1"/>
    <col min="13854" max="13854" width="16" style="1" bestFit="1" customWidth="1"/>
    <col min="13855" max="13857" width="15" style="1" bestFit="1" customWidth="1"/>
    <col min="13858" max="13859" width="16" style="1" bestFit="1" customWidth="1"/>
    <col min="13860" max="13860" width="18.85546875" style="1" customWidth="1"/>
    <col min="13861" max="13861" width="17.85546875" style="1" bestFit="1" customWidth="1"/>
    <col min="13862" max="14102" width="9.140625" style="1"/>
    <col min="14103" max="14103" width="79.28515625" style="1" bestFit="1" customWidth="1"/>
    <col min="14104" max="14104" width="20.140625" style="1" customWidth="1"/>
    <col min="14105" max="14105" width="20.5703125" style="1" customWidth="1"/>
    <col min="14106" max="14106" width="17.28515625" style="1" customWidth="1"/>
    <col min="14107" max="14109" width="15" style="1" bestFit="1" customWidth="1"/>
    <col min="14110" max="14110" width="16" style="1" bestFit="1" customWidth="1"/>
    <col min="14111" max="14113" width="15" style="1" bestFit="1" customWidth="1"/>
    <col min="14114" max="14115" width="16" style="1" bestFit="1" customWidth="1"/>
    <col min="14116" max="14116" width="18.85546875" style="1" customWidth="1"/>
    <col min="14117" max="14117" width="17.85546875" style="1" bestFit="1" customWidth="1"/>
    <col min="14118" max="14358" width="9.140625" style="1"/>
    <col min="14359" max="14359" width="79.28515625" style="1" bestFit="1" customWidth="1"/>
    <col min="14360" max="14360" width="20.140625" style="1" customWidth="1"/>
    <col min="14361" max="14361" width="20.5703125" style="1" customWidth="1"/>
    <col min="14362" max="14362" width="17.28515625" style="1" customWidth="1"/>
    <col min="14363" max="14365" width="15" style="1" bestFit="1" customWidth="1"/>
    <col min="14366" max="14366" width="16" style="1" bestFit="1" customWidth="1"/>
    <col min="14367" max="14369" width="15" style="1" bestFit="1" customWidth="1"/>
    <col min="14370" max="14371" width="16" style="1" bestFit="1" customWidth="1"/>
    <col min="14372" max="14372" width="18.85546875" style="1" customWidth="1"/>
    <col min="14373" max="14373" width="17.85546875" style="1" bestFit="1" customWidth="1"/>
    <col min="14374" max="14614" width="9.140625" style="1"/>
    <col min="14615" max="14615" width="79.28515625" style="1" bestFit="1" customWidth="1"/>
    <col min="14616" max="14616" width="20.140625" style="1" customWidth="1"/>
    <col min="14617" max="14617" width="20.5703125" style="1" customWidth="1"/>
    <col min="14618" max="14618" width="17.28515625" style="1" customWidth="1"/>
    <col min="14619" max="14621" width="15" style="1" bestFit="1" customWidth="1"/>
    <col min="14622" max="14622" width="16" style="1" bestFit="1" customWidth="1"/>
    <col min="14623" max="14625" width="15" style="1" bestFit="1" customWidth="1"/>
    <col min="14626" max="14627" width="16" style="1" bestFit="1" customWidth="1"/>
    <col min="14628" max="14628" width="18.85546875" style="1" customWidth="1"/>
    <col min="14629" max="14629" width="17.85546875" style="1" bestFit="1" customWidth="1"/>
    <col min="14630" max="14870" width="9.140625" style="1"/>
    <col min="14871" max="14871" width="79.28515625" style="1" bestFit="1" customWidth="1"/>
    <col min="14872" max="14872" width="20.140625" style="1" customWidth="1"/>
    <col min="14873" max="14873" width="20.5703125" style="1" customWidth="1"/>
    <col min="14874" max="14874" width="17.28515625" style="1" customWidth="1"/>
    <col min="14875" max="14877" width="15" style="1" bestFit="1" customWidth="1"/>
    <col min="14878" max="14878" width="16" style="1" bestFit="1" customWidth="1"/>
    <col min="14879" max="14881" width="15" style="1" bestFit="1" customWidth="1"/>
    <col min="14882" max="14883" width="16" style="1" bestFit="1" customWidth="1"/>
    <col min="14884" max="14884" width="18.85546875" style="1" customWidth="1"/>
    <col min="14885" max="14885" width="17.85546875" style="1" bestFit="1" customWidth="1"/>
    <col min="14886" max="15126" width="9.140625" style="1"/>
    <col min="15127" max="15127" width="79.28515625" style="1" bestFit="1" customWidth="1"/>
    <col min="15128" max="15128" width="20.140625" style="1" customWidth="1"/>
    <col min="15129" max="15129" width="20.5703125" style="1" customWidth="1"/>
    <col min="15130" max="15130" width="17.28515625" style="1" customWidth="1"/>
    <col min="15131" max="15133" width="15" style="1" bestFit="1" customWidth="1"/>
    <col min="15134" max="15134" width="16" style="1" bestFit="1" customWidth="1"/>
    <col min="15135" max="15137" width="15" style="1" bestFit="1" customWidth="1"/>
    <col min="15138" max="15139" width="16" style="1" bestFit="1" customWidth="1"/>
    <col min="15140" max="15140" width="18.85546875" style="1" customWidth="1"/>
    <col min="15141" max="15141" width="17.85546875" style="1" bestFit="1" customWidth="1"/>
    <col min="15142" max="15382" width="9.140625" style="1"/>
    <col min="15383" max="15383" width="79.28515625" style="1" bestFit="1" customWidth="1"/>
    <col min="15384" max="15384" width="20.140625" style="1" customWidth="1"/>
    <col min="15385" max="15385" width="20.5703125" style="1" customWidth="1"/>
    <col min="15386" max="15386" width="17.28515625" style="1" customWidth="1"/>
    <col min="15387" max="15389" width="15" style="1" bestFit="1" customWidth="1"/>
    <col min="15390" max="15390" width="16" style="1" bestFit="1" customWidth="1"/>
    <col min="15391" max="15393" width="15" style="1" bestFit="1" customWidth="1"/>
    <col min="15394" max="15395" width="16" style="1" bestFit="1" customWidth="1"/>
    <col min="15396" max="15396" width="18.85546875" style="1" customWidth="1"/>
    <col min="15397" max="15397" width="17.85546875" style="1" bestFit="1" customWidth="1"/>
    <col min="15398" max="15638" width="9.140625" style="1"/>
    <col min="15639" max="15639" width="79.28515625" style="1" bestFit="1" customWidth="1"/>
    <col min="15640" max="15640" width="20.140625" style="1" customWidth="1"/>
    <col min="15641" max="15641" width="20.5703125" style="1" customWidth="1"/>
    <col min="15642" max="15642" width="17.28515625" style="1" customWidth="1"/>
    <col min="15643" max="15645" width="15" style="1" bestFit="1" customWidth="1"/>
    <col min="15646" max="15646" width="16" style="1" bestFit="1" customWidth="1"/>
    <col min="15647" max="15649" width="15" style="1" bestFit="1" customWidth="1"/>
    <col min="15650" max="15651" width="16" style="1" bestFit="1" customWidth="1"/>
    <col min="15652" max="15652" width="18.85546875" style="1" customWidth="1"/>
    <col min="15653" max="15653" width="17.85546875" style="1" bestFit="1" customWidth="1"/>
    <col min="15654" max="15894" width="9.140625" style="1"/>
    <col min="15895" max="15895" width="79.28515625" style="1" bestFit="1" customWidth="1"/>
    <col min="15896" max="15896" width="20.140625" style="1" customWidth="1"/>
    <col min="15897" max="15897" width="20.5703125" style="1" customWidth="1"/>
    <col min="15898" max="15898" width="17.28515625" style="1" customWidth="1"/>
    <col min="15899" max="15901" width="15" style="1" bestFit="1" customWidth="1"/>
    <col min="15902" max="15902" width="16" style="1" bestFit="1" customWidth="1"/>
    <col min="15903" max="15905" width="15" style="1" bestFit="1" customWidth="1"/>
    <col min="15906" max="15907" width="16" style="1" bestFit="1" customWidth="1"/>
    <col min="15908" max="15908" width="18.85546875" style="1" customWidth="1"/>
    <col min="15909" max="15909" width="17.85546875" style="1" bestFit="1" customWidth="1"/>
    <col min="15910" max="16150" width="9.140625" style="1"/>
    <col min="16151" max="16151" width="79.28515625" style="1" bestFit="1" customWidth="1"/>
    <col min="16152" max="16152" width="20.140625" style="1" customWidth="1"/>
    <col min="16153" max="16153" width="20.5703125" style="1" customWidth="1"/>
    <col min="16154" max="16154" width="17.28515625" style="1" customWidth="1"/>
    <col min="16155" max="16157" width="15" style="1" bestFit="1" customWidth="1"/>
    <col min="16158" max="16158" width="16" style="1" bestFit="1" customWidth="1"/>
    <col min="16159" max="16161" width="15" style="1" bestFit="1" customWidth="1"/>
    <col min="16162" max="16163" width="16" style="1" bestFit="1" customWidth="1"/>
    <col min="16164" max="16164" width="18.85546875" style="1" customWidth="1"/>
    <col min="16165" max="16165" width="17.85546875" style="1" bestFit="1" customWidth="1"/>
    <col min="16166" max="16384" width="9.140625" style="1"/>
  </cols>
  <sheetData>
    <row r="1" spans="1:36" ht="50.1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"/>
      <c r="AJ1" s="5"/>
    </row>
    <row r="2" spans="1:36" ht="19.5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3"/>
      <c r="AJ2" s="5"/>
    </row>
    <row r="3" spans="1:36" ht="19.5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3"/>
      <c r="T3" s="3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3"/>
      <c r="AJ3" s="5"/>
    </row>
    <row r="4" spans="1:36" ht="19.5" x14ac:dyDescent="0.25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S4" s="3"/>
      <c r="T4" s="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3"/>
      <c r="AJ4" s="5"/>
    </row>
    <row r="5" spans="1:36" x14ac:dyDescent="0.25">
      <c r="Q5" s="9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6" x14ac:dyDescent="0.25"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6" s="17" customFormat="1" ht="30.95" customHeight="1" x14ac:dyDescent="0.25">
      <c r="A7" s="12"/>
      <c r="B7" s="13" t="s">
        <v>4</v>
      </c>
      <c r="C7" s="14" t="s">
        <v>5</v>
      </c>
      <c r="D7" s="14" t="s">
        <v>6</v>
      </c>
      <c r="E7" s="15" t="s">
        <v>7</v>
      </c>
      <c r="F7" s="16" t="s">
        <v>8</v>
      </c>
      <c r="G7" s="16" t="s">
        <v>9</v>
      </c>
      <c r="H7" s="16" t="s">
        <v>10</v>
      </c>
      <c r="I7" s="14" t="s">
        <v>11</v>
      </c>
      <c r="J7" s="16" t="s">
        <v>12</v>
      </c>
      <c r="K7" s="14" t="s">
        <v>13</v>
      </c>
      <c r="L7" s="14" t="s">
        <v>14</v>
      </c>
      <c r="M7" s="14" t="s">
        <v>15</v>
      </c>
      <c r="N7" s="14" t="s">
        <v>16</v>
      </c>
      <c r="O7" s="14" t="s">
        <v>17</v>
      </c>
      <c r="P7" s="14" t="s">
        <v>18</v>
      </c>
      <c r="Q7" s="16" t="s">
        <v>19</v>
      </c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6" x14ac:dyDescent="0.25">
      <c r="A8" s="18"/>
      <c r="B8" s="19" t="s">
        <v>20</v>
      </c>
      <c r="C8" s="20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4"/>
      <c r="S8" s="10"/>
      <c r="T8" s="10"/>
      <c r="U8" s="10"/>
      <c r="V8" s="10"/>
      <c r="W8" s="10"/>
      <c r="X8" s="10"/>
      <c r="Y8" s="10"/>
      <c r="Z8" s="10"/>
      <c r="AA8" s="10"/>
      <c r="AJ8" s="1"/>
    </row>
    <row r="9" spans="1:36" ht="15.75" x14ac:dyDescent="0.25">
      <c r="A9" s="18"/>
      <c r="B9" s="25" t="s">
        <v>21</v>
      </c>
      <c r="C9" s="26">
        <f>SUM(C10:C14)</f>
        <v>1216475088</v>
      </c>
      <c r="D9" s="27">
        <f t="shared" ref="D9:K9" si="0">SUM(D10:D14)</f>
        <v>1136219984.8599999</v>
      </c>
      <c r="E9" s="28">
        <f t="shared" si="0"/>
        <v>72566537.739999995</v>
      </c>
      <c r="F9" s="28">
        <f t="shared" si="0"/>
        <v>71922543.710000008</v>
      </c>
      <c r="G9" s="28">
        <f t="shared" si="0"/>
        <v>74468706.519999996</v>
      </c>
      <c r="H9" s="28">
        <f t="shared" si="0"/>
        <v>69646417.379999995</v>
      </c>
      <c r="I9" s="28">
        <f t="shared" si="0"/>
        <v>119481584.35999998</v>
      </c>
      <c r="J9" s="28">
        <f t="shared" si="0"/>
        <v>79249829.299999997</v>
      </c>
      <c r="K9" s="28">
        <f t="shared" si="0"/>
        <v>74047869.299999997</v>
      </c>
      <c r="L9" s="28">
        <f>SUM(L10:L14)</f>
        <v>78335638.00999999</v>
      </c>
      <c r="M9" s="28">
        <f>SUM(M10:M14)</f>
        <v>73254012.109999999</v>
      </c>
      <c r="N9" s="28">
        <f>SUM(N10:N14)</f>
        <v>132661005.09</v>
      </c>
      <c r="O9" s="28">
        <f t="shared" ref="O9:P9" si="1">SUM(O10:O14)</f>
        <v>0</v>
      </c>
      <c r="P9" s="28">
        <f t="shared" si="1"/>
        <v>0</v>
      </c>
      <c r="Q9" s="28">
        <f t="shared" ref="Q9" si="2">SUM(E9:P9)</f>
        <v>845634143.51999998</v>
      </c>
      <c r="R9" s="24"/>
      <c r="S9" s="10"/>
      <c r="T9" s="10"/>
      <c r="U9" s="10"/>
      <c r="V9" s="10"/>
      <c r="W9" s="10"/>
      <c r="X9" s="10"/>
      <c r="Y9" s="10"/>
      <c r="Z9" s="10"/>
      <c r="AA9" s="10"/>
      <c r="AJ9" s="1"/>
    </row>
    <row r="10" spans="1:36" ht="15.75" x14ac:dyDescent="0.25">
      <c r="A10" s="18" t="str">
        <f>+LEFT(B10,5)</f>
        <v>2.1.1</v>
      </c>
      <c r="B10" s="29" t="s">
        <v>22</v>
      </c>
      <c r="C10" s="30">
        <f>+SUMIF([1]!MatrizPre2026[Cod.Ref CCP Cuenta],LEFT(B10,5),[1]!MatrizPre2026[Pres. Inicial])</f>
        <v>842252318</v>
      </c>
      <c r="D10" s="30">
        <v>790472279</v>
      </c>
      <c r="E10" s="31">
        <f>SUMIFS([1]!MatrizPre2025[Devengado Aprobado],[1]!MatrizPre2025[Cod.Ref CCP Cuenta],'Ejecución mensual'!$A10,[1]!MatrizPre2025[Mes.Hist.Registro],E$7)</f>
        <v>59564833.329999998</v>
      </c>
      <c r="F10" s="31">
        <f>SUMIFS([1]!MatrizPre2025[Devengado Aprobado],[1]!MatrizPre2025[Cod.Ref CCP Cuenta],'Ejecución mensual'!$A10,[1]!MatrizPre2025[Mes.Hist.Registro],F$7)</f>
        <v>59013666.670000002</v>
      </c>
      <c r="G10" s="31">
        <f>SUMIFS([1]!MatrizPre2025[Devengado Aprobado],[1]!MatrizPre2025[Cod.Ref CCP Cuenta],'Ejecución mensual'!$A10,[1]!MatrizPre2025[Mes.Hist.Registro],G$7)</f>
        <v>61549880.379999995</v>
      </c>
      <c r="H10" s="31">
        <f>SUMIFS([1]!MatrizPre2025[Devengado Aprobado],[1]!MatrizPre2025[Cod.Ref CCP Cuenta],'Ejecución mensual'!$A10,[1]!MatrizPre2025[Mes.Hist.Registro],H$7)</f>
        <v>57160182.359999999</v>
      </c>
      <c r="I10" s="31">
        <f>SUMIFS([1]!MatrizPre2025[Devengado Aprobado],[1]!MatrizPre2025[Cod.Ref CCP Cuenta],'Ejecución mensual'!$A10,[1]!MatrizPre2025[Mes.Hist.Registro],I$7)</f>
        <v>57075433.329999998</v>
      </c>
      <c r="J10" s="31">
        <f>SUMIFS([1]!MatrizPre2025[Devengado Aprobado],[1]!MatrizPre2025[Cod.Ref CCP Cuenta],'Ejecución mensual'!$A10,[1]!MatrizPre2025[Mes.Hist.Registro],J$7)</f>
        <v>59472101.879999995</v>
      </c>
      <c r="K10" s="31">
        <f>SUMIFS([1]!MatrizPre2025[Devengado Aprobado],[1]!MatrizPre2025[Cod.Ref CCP Cuenta],'Ejecución mensual'!$A10,[1]!MatrizPre2025[Mes.Hist.Registro],K$7)</f>
        <v>61343363</v>
      </c>
      <c r="L10" s="31">
        <f>SUMIFS([1]!MatrizPre2025[Devengado Aprobado],[1]!MatrizPre2025[Cod.Ref CCP Cuenta],'Ejecución mensual'!$A10,[1]!MatrizPre2025[Mes.Hist.Registro],L$7)</f>
        <v>57617331.579999998</v>
      </c>
      <c r="M10" s="31">
        <f>SUMIFS([1]!MatrizPre2025[Devengado Aprobado],[1]!MatrizPre2025[Cod.Ref CCP Cuenta],'Ejecución mensual'!$A10,[1]!MatrizPre2025[Mes.Hist.Registro],M$7)</f>
        <v>60342656.140000001</v>
      </c>
      <c r="N10" s="31">
        <f>SUMIFS([1]!MatrizPre2025[Devengado Aprobado],[1]!MatrizPre2025[Cod.Ref CCP Cuenta],'Ejecución mensual'!$A10,[1]!MatrizPre2025[Mes.Hist.Registro],N$7)</f>
        <v>60330254.859999999</v>
      </c>
      <c r="O10" s="31"/>
      <c r="P10" s="31"/>
      <c r="Q10" s="32">
        <f>SUM(E10:P10)</f>
        <v>593469703.52999997</v>
      </c>
      <c r="R10" s="24"/>
      <c r="S10" s="10"/>
      <c r="T10" s="10"/>
      <c r="U10" s="10"/>
      <c r="V10" s="10"/>
      <c r="W10" s="10"/>
      <c r="X10" s="10"/>
      <c r="Y10" s="10"/>
      <c r="Z10" s="10"/>
      <c r="AA10" s="10"/>
      <c r="AJ10" s="1"/>
    </row>
    <row r="11" spans="1:36" ht="15.75" x14ac:dyDescent="0.25">
      <c r="A11" s="18" t="str">
        <f t="shared" ref="A11:A74" si="3">+LEFT(B11,5)</f>
        <v>2.1.2</v>
      </c>
      <c r="B11" s="29" t="s">
        <v>23</v>
      </c>
      <c r="C11" s="30">
        <f>+SUMIF([1]!MatrizPre2026[Cod.Ref CCP Cuenta],LEFT(B11,5),[1]!MatrizPre2026[Pres. Inicial])</f>
        <v>180042400</v>
      </c>
      <c r="D11" s="30">
        <v>167395226</v>
      </c>
      <c r="E11" s="31">
        <f>SUMIFS([1]!MatrizPre2025[Devengado Aprobado],[1]!MatrizPre2025[Cod.Ref CCP Cuenta],'Ejecución mensual'!$A11,[1]!MatrizPre2025[Mes.Hist.Registro],E$7)</f>
        <v>4026700</v>
      </c>
      <c r="F11" s="31">
        <f>SUMIFS([1]!MatrizPre2025[Devengado Aprobado],[1]!MatrizPre2025[Cod.Ref CCP Cuenta],'Ejecución mensual'!$A11,[1]!MatrizPre2025[Mes.Hist.Registro],F$7)</f>
        <v>4003700</v>
      </c>
      <c r="G11" s="31">
        <f>SUMIFS([1]!MatrizPre2025[Devengado Aprobado],[1]!MatrizPre2025[Cod.Ref CCP Cuenta],'Ejecución mensual'!$A11,[1]!MatrizPre2025[Mes.Hist.Registro],G$7)</f>
        <v>4003700</v>
      </c>
      <c r="H11" s="31">
        <f>SUMIFS([1]!MatrizPre2025[Devengado Aprobado],[1]!MatrizPre2025[Cod.Ref CCP Cuenta],'Ejecución mensual'!$A11,[1]!MatrizPre2025[Mes.Hist.Registro],H$7)</f>
        <v>3958700</v>
      </c>
      <c r="I11" s="31">
        <f>SUMIFS([1]!MatrizPre2025[Devengado Aprobado],[1]!MatrizPre2025[Cod.Ref CCP Cuenta],'Ejecución mensual'!$A11,[1]!MatrizPre2025[Mes.Hist.Registro],I$7)</f>
        <v>53793088.909999996</v>
      </c>
      <c r="J11" s="31">
        <f>SUMIFS([1]!MatrizPre2025[Devengado Aprobado],[1]!MatrizPre2025[Cod.Ref CCP Cuenta],'Ejecución mensual'!$A11,[1]!MatrizPre2025[Mes.Hist.Registro],J$7)</f>
        <v>11092936.120000001</v>
      </c>
      <c r="K11" s="31">
        <f>SUMIFS([1]!MatrizPre2025[Devengado Aprobado],[1]!MatrizPre2025[Cod.Ref CCP Cuenta],'Ejecución mensual'!$A11,[1]!MatrizPre2025[Mes.Hist.Registro],K$7)</f>
        <v>4070700</v>
      </c>
      <c r="L11" s="31">
        <f>SUMIFS([1]!MatrizPre2025[Devengado Aprobado],[1]!MatrizPre2025[Cod.Ref CCP Cuenta],'Ejecución mensual'!$A11,[1]!MatrizPre2025[Mes.Hist.Registro],L$7)</f>
        <v>4059033.33</v>
      </c>
      <c r="M11" s="31">
        <f>SUMIFS([1]!MatrizPre2025[Devengado Aprobado],[1]!MatrizPre2025[Cod.Ref CCP Cuenta],'Ejecución mensual'!$A11,[1]!MatrizPre2025[Mes.Hist.Registro],M$7)</f>
        <v>4206200</v>
      </c>
      <c r="N11" s="31">
        <f>SUMIFS([1]!MatrizPre2025[Devengado Aprobado],[1]!MatrizPre2025[Cod.Ref CCP Cuenta],'Ejecución mensual'!$A11,[1]!MatrizPre2025[Mes.Hist.Registro],N$7)</f>
        <v>63671663.800000004</v>
      </c>
      <c r="O11" s="31"/>
      <c r="P11" s="31"/>
      <c r="Q11" s="32">
        <f t="shared" ref="Q11:Q70" si="4">SUM(E11:P11)</f>
        <v>156886422.16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J11" s="1"/>
    </row>
    <row r="12" spans="1:36" ht="15.75" x14ac:dyDescent="0.25">
      <c r="A12" s="18" t="str">
        <f t="shared" si="3"/>
        <v>2.1.3</v>
      </c>
      <c r="B12" s="29" t="s">
        <v>24</v>
      </c>
      <c r="C12" s="30">
        <f>+SUMIF([1]!MatrizPre2026[Cod.Ref CCP Cuenta],LEFT(B12,5),[1]!MatrizPre2026[Pres. Inicial])</f>
        <v>0</v>
      </c>
      <c r="D12" s="30">
        <v>0</v>
      </c>
      <c r="E12" s="31">
        <f>SUMIFS([1]!MatrizPre2025[Devengado Aprobado],[1]!MatrizPre2025[Cod.Ref CCP Cuenta],'Ejecución mensual'!$A12,[1]!MatrizPre2025[Mes.Hist.Registro],E$7)</f>
        <v>0</v>
      </c>
      <c r="F12" s="31">
        <f>SUMIFS([1]!MatrizPre2025[Devengado Aprobado],[1]!MatrizPre2025[Cod.Ref CCP Cuenta],'Ejecución mensual'!$A12,[1]!MatrizPre2025[Mes.Hist.Registro],F$7)</f>
        <v>0</v>
      </c>
      <c r="G12" s="31">
        <f>SUMIFS([1]!MatrizPre2025[Devengado Aprobado],[1]!MatrizPre2025[Cod.Ref CCP Cuenta],'Ejecución mensual'!$A12,[1]!MatrizPre2025[Mes.Hist.Registro],G$7)</f>
        <v>0</v>
      </c>
      <c r="H12" s="31">
        <f>SUMIFS([1]!MatrizPre2025[Devengado Aprobado],[1]!MatrizPre2025[Cod.Ref CCP Cuenta],'Ejecución mensual'!$A12,[1]!MatrizPre2025[Mes.Hist.Registro],H$7)</f>
        <v>0</v>
      </c>
      <c r="I12" s="31">
        <f>SUMIFS([1]!MatrizPre2025[Devengado Aprobado],[1]!MatrizPre2025[Cod.Ref CCP Cuenta],'Ejecución mensual'!$A12,[1]!MatrizPre2025[Mes.Hist.Registro],I$7)</f>
        <v>0</v>
      </c>
      <c r="J12" s="31">
        <f>SUMIFS([1]!MatrizPre2025[Devengado Aprobado],[1]!MatrizPre2025[Cod.Ref CCP Cuenta],'Ejecución mensual'!$A12,[1]!MatrizPre2025[Mes.Hist.Registro],J$7)</f>
        <v>0</v>
      </c>
      <c r="K12" s="31">
        <f>SUMIFS([1]!MatrizPre2025[Devengado Aprobado],[1]!MatrizPre2025[Cod.Ref CCP Cuenta],'Ejecución mensual'!$A12,[1]!MatrizPre2025[Mes.Hist.Registro],K$7)</f>
        <v>0</v>
      </c>
      <c r="L12" s="31">
        <f>SUMIFS([1]!MatrizPre2025[Devengado Aprobado],[1]!MatrizPre2025[Cod.Ref CCP Cuenta],'Ejecución mensual'!$A12,[1]!MatrizPre2025[Mes.Hist.Registro],L$7)</f>
        <v>0</v>
      </c>
      <c r="M12" s="31">
        <f>SUMIFS([1]!MatrizPre2025[Devengado Aprobado],[1]!MatrizPre2025[Cod.Ref CCP Cuenta],'Ejecución mensual'!$A12,[1]!MatrizPre2025[Mes.Hist.Registro],M$7)</f>
        <v>0</v>
      </c>
      <c r="N12" s="31">
        <f>SUMIFS([1]!MatrizPre2025[Devengado Aprobado],[1]!MatrizPre2025[Cod.Ref CCP Cuenta],'Ejecución mensual'!$A12,[1]!MatrizPre2025[Mes.Hist.Registro],N$7)</f>
        <v>0</v>
      </c>
      <c r="O12" s="31"/>
      <c r="P12" s="31"/>
      <c r="Q12" s="32">
        <f t="shared" si="4"/>
        <v>0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J12" s="1"/>
    </row>
    <row r="13" spans="1:36" ht="15.75" x14ac:dyDescent="0.25">
      <c r="A13" s="18" t="str">
        <f t="shared" si="3"/>
        <v>2.1.4</v>
      </c>
      <c r="B13" s="29" t="s">
        <v>25</v>
      </c>
      <c r="C13" s="30">
        <f>+SUMIF([1]!MatrizPre2026[Cod.Ref CCP Cuenta],LEFT(B13,5),[1]!MatrizPre2026[Pres. Inicial])</f>
        <v>72500000</v>
      </c>
      <c r="D13" s="30">
        <v>68844600</v>
      </c>
      <c r="E13" s="31">
        <f>SUMIFS([1]!MatrizPre2025[Devengado Aprobado],[1]!MatrizPre2025[Cod.Ref CCP Cuenta],'Ejecución mensual'!$A13,[1]!MatrizPre2025[Mes.Hist.Registro],E$7)</f>
        <v>0</v>
      </c>
      <c r="F13" s="31">
        <f>SUMIFS([1]!MatrizPre2025[Devengado Aprobado],[1]!MatrizPre2025[Cod.Ref CCP Cuenta],'Ejecución mensual'!$A13,[1]!MatrizPre2025[Mes.Hist.Registro],F$7)</f>
        <v>0</v>
      </c>
      <c r="G13" s="31">
        <f>SUMIFS([1]!MatrizPre2025[Devengado Aprobado],[1]!MatrizPre2025[Cod.Ref CCP Cuenta],'Ejecución mensual'!$A13,[1]!MatrizPre2025[Mes.Hist.Registro],G$7)</f>
        <v>0</v>
      </c>
      <c r="H13" s="31">
        <f>SUMIFS([1]!MatrizPre2025[Devengado Aprobado],[1]!MatrizPre2025[Cod.Ref CCP Cuenta],'Ejecución mensual'!$A13,[1]!MatrizPre2025[Mes.Hist.Registro],H$7)</f>
        <v>0</v>
      </c>
      <c r="I13" s="31">
        <f>SUMIFS([1]!MatrizPre2025[Devengado Aprobado],[1]!MatrizPre2025[Cod.Ref CCP Cuenta],'Ejecución mensual'!$A13,[1]!MatrizPre2025[Mes.Hist.Registro],I$7)</f>
        <v>0</v>
      </c>
      <c r="J13" s="31">
        <f>SUMIFS([1]!MatrizPre2025[Devengado Aprobado],[1]!MatrizPre2025[Cod.Ref CCP Cuenta],'Ejecución mensual'!$A13,[1]!MatrizPre2025[Mes.Hist.Registro],J$7)</f>
        <v>0</v>
      </c>
      <c r="K13" s="31">
        <f>SUMIFS([1]!MatrizPre2025[Devengado Aprobado],[1]!MatrizPre2025[Cod.Ref CCP Cuenta],'Ejecución mensual'!$A13,[1]!MatrizPre2025[Mes.Hist.Registro],K$7)</f>
        <v>0</v>
      </c>
      <c r="L13" s="31">
        <f>SUMIFS([1]!MatrizPre2025[Devengado Aprobado],[1]!MatrizPre2025[Cod.Ref CCP Cuenta],'Ejecución mensual'!$A13,[1]!MatrizPre2025[Mes.Hist.Registro],L$7)</f>
        <v>8028000</v>
      </c>
      <c r="M13" s="31">
        <f>SUMIFS([1]!MatrizPre2025[Devengado Aprobado],[1]!MatrizPre2025[Cod.Ref CCP Cuenta],'Ejecución mensual'!$A13,[1]!MatrizPre2025[Mes.Hist.Registro],M$7)</f>
        <v>0</v>
      </c>
      <c r="N13" s="31">
        <f>SUMIFS([1]!MatrizPre2025[Devengado Aprobado],[1]!MatrizPre2025[Cod.Ref CCP Cuenta],'Ejecución mensual'!$A13,[1]!MatrizPre2025[Mes.Hist.Registro],N$7)</f>
        <v>0</v>
      </c>
      <c r="O13" s="31"/>
      <c r="P13" s="31"/>
      <c r="Q13" s="32">
        <f t="shared" si="4"/>
        <v>8028000</v>
      </c>
      <c r="R13" s="10"/>
      <c r="S13" s="10"/>
      <c r="T13" s="10"/>
      <c r="U13" s="10"/>
      <c r="V13" s="10"/>
      <c r="W13" s="10"/>
      <c r="X13" s="10"/>
      <c r="Y13" s="10"/>
      <c r="Z13" s="10"/>
      <c r="AA13" s="10"/>
      <c r="AJ13" s="1"/>
    </row>
    <row r="14" spans="1:36" ht="15.75" x14ac:dyDescent="0.25">
      <c r="A14" s="18" t="str">
        <f t="shared" si="3"/>
        <v>2.1.5</v>
      </c>
      <c r="B14" s="29" t="s">
        <v>26</v>
      </c>
      <c r="C14" s="30">
        <f>+SUMIF([1]!MatrizPre2026[Cod.Ref CCP Cuenta],LEFT(B14,5),[1]!MatrizPre2026[Pres. Inicial])</f>
        <v>121680370</v>
      </c>
      <c r="D14" s="30">
        <v>109507879.86</v>
      </c>
      <c r="E14" s="31">
        <f>SUMIFS([1]!MatrizPre2025[Devengado Aprobado],[1]!MatrizPre2025[Cod.Ref CCP Cuenta],'Ejecución mensual'!$A14,[1]!MatrizPre2025[Mes.Hist.Registro],E$7)</f>
        <v>8975004.4099999983</v>
      </c>
      <c r="F14" s="31">
        <f>SUMIFS([1]!MatrizPre2025[Devengado Aprobado],[1]!MatrizPre2025[Cod.Ref CCP Cuenta],'Ejecución mensual'!$A14,[1]!MatrizPre2025[Mes.Hist.Registro],F$7)</f>
        <v>8905177.040000001</v>
      </c>
      <c r="G14" s="31">
        <f>SUMIFS([1]!MatrizPre2025[Devengado Aprobado],[1]!MatrizPre2025[Cod.Ref CCP Cuenta],'Ejecución mensual'!$A14,[1]!MatrizPre2025[Mes.Hist.Registro],G$7)</f>
        <v>8915126.1399999987</v>
      </c>
      <c r="H14" s="31">
        <f>SUMIFS([1]!MatrizPre2025[Devengado Aprobado],[1]!MatrizPre2025[Cod.Ref CCP Cuenta],'Ejecución mensual'!$A14,[1]!MatrizPre2025[Mes.Hist.Registro],H$7)</f>
        <v>8527535.0200000014</v>
      </c>
      <c r="I14" s="31">
        <f>SUMIFS([1]!MatrizPre2025[Devengado Aprobado],[1]!MatrizPre2025[Cod.Ref CCP Cuenta],'Ejecución mensual'!$A14,[1]!MatrizPre2025[Mes.Hist.Registro],I$7)</f>
        <v>8613062.1199999973</v>
      </c>
      <c r="J14" s="31">
        <f>SUMIFS([1]!MatrizPre2025[Devengado Aprobado],[1]!MatrizPre2025[Cod.Ref CCP Cuenta],'Ejecución mensual'!$A14,[1]!MatrizPre2025[Mes.Hist.Registro],J$7)</f>
        <v>8684791.2999999989</v>
      </c>
      <c r="K14" s="31">
        <f>SUMIFS([1]!MatrizPre2025[Devengado Aprobado],[1]!MatrizPre2025[Cod.Ref CCP Cuenta],'Ejecución mensual'!$A14,[1]!MatrizPre2025[Mes.Hist.Registro],K$7)</f>
        <v>8633806.3000000026</v>
      </c>
      <c r="L14" s="31">
        <f>SUMIFS([1]!MatrizPre2025[Devengado Aprobado],[1]!MatrizPre2025[Cod.Ref CCP Cuenta],'Ejecución mensual'!$A14,[1]!MatrizPre2025[Mes.Hist.Registro],L$7)</f>
        <v>8631273.1000000015</v>
      </c>
      <c r="M14" s="31">
        <f>SUMIFS([1]!MatrizPre2025[Devengado Aprobado],[1]!MatrizPre2025[Cod.Ref CCP Cuenta],'Ejecución mensual'!$A14,[1]!MatrizPre2025[Mes.Hist.Registro],M$7)</f>
        <v>8705155.9700000007</v>
      </c>
      <c r="N14" s="31">
        <f>SUMIFS([1]!MatrizPre2025[Devengado Aprobado],[1]!MatrizPre2025[Cod.Ref CCP Cuenta],'Ejecución mensual'!$A14,[1]!MatrizPre2025[Mes.Hist.Registro],N$7)</f>
        <v>8659086.4300000016</v>
      </c>
      <c r="O14" s="31"/>
      <c r="P14" s="31"/>
      <c r="Q14" s="32">
        <f t="shared" si="4"/>
        <v>87250017.830000013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J14" s="1"/>
    </row>
    <row r="15" spans="1:36" s="11" customFormat="1" ht="15.75" x14ac:dyDescent="0.25">
      <c r="A15" s="33"/>
      <c r="B15" s="34" t="s">
        <v>27</v>
      </c>
      <c r="C15" s="35">
        <f t="shared" ref="C15:P15" si="5">SUM(C16:C24)</f>
        <v>786295109</v>
      </c>
      <c r="D15" s="36">
        <f t="shared" si="5"/>
        <v>674522225.7299999</v>
      </c>
      <c r="E15" s="37">
        <f t="shared" si="5"/>
        <v>14748117.580000002</v>
      </c>
      <c r="F15" s="37">
        <f t="shared" si="5"/>
        <v>35097877.160000004</v>
      </c>
      <c r="G15" s="37">
        <f t="shared" si="5"/>
        <v>61617912.710000008</v>
      </c>
      <c r="H15" s="37">
        <f t="shared" si="5"/>
        <v>50891922.470000006</v>
      </c>
      <c r="I15" s="37">
        <f t="shared" si="5"/>
        <v>39460814.230000004</v>
      </c>
      <c r="J15" s="37">
        <f t="shared" si="5"/>
        <v>70826695.50999999</v>
      </c>
      <c r="K15" s="37">
        <f t="shared" si="5"/>
        <v>60261667.049999997</v>
      </c>
      <c r="L15" s="37">
        <f t="shared" si="5"/>
        <v>34152445.539999999</v>
      </c>
      <c r="M15" s="37">
        <f t="shared" si="5"/>
        <v>55792856.800000004</v>
      </c>
      <c r="N15" s="37">
        <f t="shared" si="5"/>
        <v>38086083.810000002</v>
      </c>
      <c r="O15" s="37">
        <f t="shared" si="5"/>
        <v>0</v>
      </c>
      <c r="P15" s="37">
        <f t="shared" si="5"/>
        <v>0</v>
      </c>
      <c r="Q15" s="37">
        <f t="shared" si="4"/>
        <v>460936392.86000007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36" ht="15.75" x14ac:dyDescent="0.25">
      <c r="A16" s="18" t="str">
        <f t="shared" si="3"/>
        <v>2.2.1</v>
      </c>
      <c r="B16" s="38" t="s">
        <v>28</v>
      </c>
      <c r="C16" s="30">
        <f>+SUMIF([1]!MatrizPre2026[Cod.Ref CCP Cuenta],LEFT(B16,5),[1]!MatrizPre2026[Pres. Inicial])</f>
        <v>51008670</v>
      </c>
      <c r="D16" s="39">
        <v>49653064.460000001</v>
      </c>
      <c r="E16" s="31">
        <f>SUMIFS([1]!MatrizPre2025[Devengado Aprobado],[1]!MatrizPre2025[Cod.Ref CCP Cuenta],'Ejecución mensual'!$A16,[1]!MatrizPre2025[Mes.Hist.Registro],E$7)</f>
        <v>3259744.9500000007</v>
      </c>
      <c r="F16" s="31">
        <f>SUMIFS([1]!MatrizPre2025[Devengado Aprobado],[1]!MatrizPre2025[Cod.Ref CCP Cuenta],'Ejecución mensual'!$A16,[1]!MatrizPre2025[Mes.Hist.Registro],F$7)</f>
        <v>3522224.3100000005</v>
      </c>
      <c r="G16" s="31">
        <f>SUMIFS([1]!MatrizPre2025[Devengado Aprobado],[1]!MatrizPre2025[Cod.Ref CCP Cuenta],'Ejecución mensual'!$A16,[1]!MatrizPre2025[Mes.Hist.Registro],G$7)</f>
        <v>3489139.0599999996</v>
      </c>
      <c r="H16" s="31">
        <f>SUMIFS([1]!MatrizPre2025[Devengado Aprobado],[1]!MatrizPre2025[Cod.Ref CCP Cuenta],'Ejecución mensual'!$A16,[1]!MatrizPre2025[Mes.Hist.Registro],H$7)</f>
        <v>3339708.5700000008</v>
      </c>
      <c r="I16" s="31">
        <f>SUMIFS([1]!MatrizPre2025[Devengado Aprobado],[1]!MatrizPre2025[Cod.Ref CCP Cuenta],'Ejecución mensual'!$A16,[1]!MatrizPre2025[Mes.Hist.Registro],I$7)</f>
        <v>3544249.5300000012</v>
      </c>
      <c r="J16" s="31">
        <f>SUMIFS([1]!MatrizPre2025[Devengado Aprobado],[1]!MatrizPre2025[Cod.Ref CCP Cuenta],'Ejecución mensual'!$A16,[1]!MatrizPre2025[Mes.Hist.Registro],J$7)</f>
        <v>3729838.8100000005</v>
      </c>
      <c r="K16" s="31">
        <f>SUMIFS([1]!MatrizPre2025[Devengado Aprobado],[1]!MatrizPre2025[Cod.Ref CCP Cuenta],'Ejecución mensual'!$A16,[1]!MatrizPre2025[Mes.Hist.Registro],K$7)</f>
        <v>3711721.8300000005</v>
      </c>
      <c r="L16" s="31">
        <f>SUMIFS([1]!MatrizPre2025[Devengado Aprobado],[1]!MatrizPre2025[Cod.Ref CCP Cuenta],'Ejecución mensual'!$A16,[1]!MatrizPre2025[Mes.Hist.Registro],L$7)</f>
        <v>4245345.4400000004</v>
      </c>
      <c r="M16" s="31">
        <f>SUMIFS([1]!MatrizPre2025[Devengado Aprobado],[1]!MatrizPre2025[Cod.Ref CCP Cuenta],'Ejecución mensual'!$A16,[1]!MatrizPre2025[Mes.Hist.Registro],M$7)</f>
        <v>4180712.5300000007</v>
      </c>
      <c r="N16" s="31">
        <f>SUMIFS([1]!MatrizPre2025[Devengado Aprobado],[1]!MatrizPre2025[Cod.Ref CCP Cuenta],'Ejecución mensual'!$A16,[1]!MatrizPre2025[Mes.Hist.Registro],N$7)</f>
        <v>3828992.7999999993</v>
      </c>
      <c r="O16" s="31"/>
      <c r="P16" s="31"/>
      <c r="Q16" s="32">
        <f t="shared" si="4"/>
        <v>36851677.830000006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J16" s="1"/>
    </row>
    <row r="17" spans="1:36" ht="15.75" x14ac:dyDescent="0.25">
      <c r="A17" s="18" t="str">
        <f t="shared" si="3"/>
        <v>2.2.2</v>
      </c>
      <c r="B17" s="38" t="s">
        <v>29</v>
      </c>
      <c r="C17" s="30">
        <f>+SUMIF([1]!MatrizPre2026[Cod.Ref CCP Cuenta],LEFT(B17,5),[1]!MatrizPre2026[Pres. Inicial])</f>
        <v>84009361</v>
      </c>
      <c r="D17" s="39">
        <v>59876978.969999999</v>
      </c>
      <c r="E17" s="31">
        <f>SUMIFS([1]!MatrizPre2025[Devengado Aprobado],[1]!MatrizPre2025[Cod.Ref CCP Cuenta],'Ejecución mensual'!$A17,[1]!MatrizPre2025[Mes.Hist.Registro],E$7)</f>
        <v>0</v>
      </c>
      <c r="F17" s="31">
        <f>SUMIFS([1]!MatrizPre2025[Devengado Aprobado],[1]!MatrizPre2025[Cod.Ref CCP Cuenta],'Ejecución mensual'!$A17,[1]!MatrizPre2025[Mes.Hist.Registro],F$7)</f>
        <v>1928319.22</v>
      </c>
      <c r="G17" s="31">
        <f>SUMIFS([1]!MatrizPre2025[Devengado Aprobado],[1]!MatrizPre2025[Cod.Ref CCP Cuenta],'Ejecución mensual'!$A17,[1]!MatrizPre2025[Mes.Hist.Registro],G$7)</f>
        <v>5557271.4100000001</v>
      </c>
      <c r="H17" s="31">
        <f>SUMIFS([1]!MatrizPre2025[Devengado Aprobado],[1]!MatrizPre2025[Cod.Ref CCP Cuenta],'Ejecución mensual'!$A17,[1]!MatrizPre2025[Mes.Hist.Registro],H$7)</f>
        <v>18798640.25</v>
      </c>
      <c r="I17" s="31">
        <f>SUMIFS([1]!MatrizPre2025[Devengado Aprobado],[1]!MatrizPre2025[Cod.Ref CCP Cuenta],'Ejecución mensual'!$A17,[1]!MatrizPre2025[Mes.Hist.Registro],I$7)</f>
        <v>441975.17</v>
      </c>
      <c r="J17" s="31">
        <f>SUMIFS([1]!MatrizPre2025[Devengado Aprobado],[1]!MatrizPre2025[Cod.Ref CCP Cuenta],'Ejecución mensual'!$A17,[1]!MatrizPre2025[Mes.Hist.Registro],J$7)</f>
        <v>624081.94000000006</v>
      </c>
      <c r="K17" s="31">
        <f>SUMIFS([1]!MatrizPre2025[Devengado Aprobado],[1]!MatrizPre2025[Cod.Ref CCP Cuenta],'Ejecución mensual'!$A17,[1]!MatrizPre2025[Mes.Hist.Registro],K$7)</f>
        <v>8019123.5800000001</v>
      </c>
      <c r="L17" s="31">
        <f>SUMIFS([1]!MatrizPre2025[Devengado Aprobado],[1]!MatrizPre2025[Cod.Ref CCP Cuenta],'Ejecución mensual'!$A17,[1]!MatrizPre2025[Mes.Hist.Registro],L$7)</f>
        <v>35372.680000000139</v>
      </c>
      <c r="M17" s="31">
        <f>SUMIFS([1]!MatrizPre2025[Devengado Aprobado],[1]!MatrizPre2025[Cod.Ref CCP Cuenta],'Ejecución mensual'!$A17,[1]!MatrizPre2025[Mes.Hist.Registro],M$7)</f>
        <v>13942224.34</v>
      </c>
      <c r="N17" s="31">
        <f>SUMIFS([1]!MatrizPre2025[Devengado Aprobado],[1]!MatrizPre2025[Cod.Ref CCP Cuenta],'Ejecución mensual'!$A17,[1]!MatrizPre2025[Mes.Hist.Registro],N$7)</f>
        <v>357726.45999999996</v>
      </c>
      <c r="O17" s="31"/>
      <c r="P17" s="31"/>
      <c r="Q17" s="32">
        <f t="shared" si="4"/>
        <v>49704735.050000004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J17" s="1"/>
    </row>
    <row r="18" spans="1:36" ht="15.75" x14ac:dyDescent="0.25">
      <c r="A18" s="18" t="str">
        <f t="shared" si="3"/>
        <v>2.2.3</v>
      </c>
      <c r="B18" s="38" t="s">
        <v>30</v>
      </c>
      <c r="C18" s="30">
        <f>+SUMIF([1]!MatrizPre2026[Cod.Ref CCP Cuenta],LEFT(B18,5),[1]!MatrizPre2026[Pres. Inicial])</f>
        <v>29600000</v>
      </c>
      <c r="D18" s="39">
        <v>22974990</v>
      </c>
      <c r="E18" s="31">
        <f>SUMIFS([1]!MatrizPre2025[Devengado Aprobado],[1]!MatrizPre2025[Cod.Ref CCP Cuenta],'Ejecución mensual'!$A18,[1]!MatrizPre2025[Mes.Hist.Registro],E$7)</f>
        <v>994240.52</v>
      </c>
      <c r="F18" s="31">
        <f>SUMIFS([1]!MatrizPre2025[Devengado Aprobado],[1]!MatrizPre2025[Cod.Ref CCP Cuenta],'Ejecución mensual'!$A18,[1]!MatrizPre2025[Mes.Hist.Registro],F$7)</f>
        <v>847855</v>
      </c>
      <c r="G18" s="31">
        <f>SUMIFS([1]!MatrizPre2025[Devengado Aprobado],[1]!MatrizPre2025[Cod.Ref CCP Cuenta],'Ejecución mensual'!$A18,[1]!MatrizPre2025[Mes.Hist.Registro],G$7)</f>
        <v>3831006.97</v>
      </c>
      <c r="H18" s="31">
        <f>SUMIFS([1]!MatrizPre2025[Devengado Aprobado],[1]!MatrizPre2025[Cod.Ref CCP Cuenta],'Ejecución mensual'!$A18,[1]!MatrizPre2025[Mes.Hist.Registro],H$7)</f>
        <v>1530986.8</v>
      </c>
      <c r="I18" s="31">
        <f>SUMIFS([1]!MatrizPre2025[Devengado Aprobado],[1]!MatrizPre2025[Cod.Ref CCP Cuenta],'Ejecución mensual'!$A18,[1]!MatrizPre2025[Mes.Hist.Registro],I$7)</f>
        <v>2415093.7299999995</v>
      </c>
      <c r="J18" s="31">
        <f>SUMIFS([1]!MatrizPre2025[Devengado Aprobado],[1]!MatrizPre2025[Cod.Ref CCP Cuenta],'Ejecución mensual'!$A18,[1]!MatrizPre2025[Mes.Hist.Registro],J$7)</f>
        <v>3334404.34</v>
      </c>
      <c r="K18" s="31">
        <f>SUMIFS([1]!MatrizPre2025[Devengado Aprobado],[1]!MatrizPre2025[Cod.Ref CCP Cuenta],'Ejecución mensual'!$A18,[1]!MatrizPre2025[Mes.Hist.Registro],K$7)</f>
        <v>1761189.89</v>
      </c>
      <c r="L18" s="31">
        <f>SUMIFS([1]!MatrizPre2025[Devengado Aprobado],[1]!MatrizPre2025[Cod.Ref CCP Cuenta],'Ejecución mensual'!$A18,[1]!MatrizPre2025[Mes.Hist.Registro],L$7)</f>
        <v>3772287.4799999995</v>
      </c>
      <c r="M18" s="31">
        <f>SUMIFS([1]!MatrizPre2025[Devengado Aprobado],[1]!MatrizPre2025[Cod.Ref CCP Cuenta],'Ejecución mensual'!$A18,[1]!MatrizPre2025[Mes.Hist.Registro],M$7)</f>
        <v>2663828.5700000003</v>
      </c>
      <c r="N18" s="31">
        <f>SUMIFS([1]!MatrizPre2025[Devengado Aprobado],[1]!MatrizPre2025[Cod.Ref CCP Cuenta],'Ejecución mensual'!$A18,[1]!MatrizPre2025[Mes.Hist.Registro],N$7)</f>
        <v>2083657.28</v>
      </c>
      <c r="O18" s="31"/>
      <c r="P18" s="31"/>
      <c r="Q18" s="32">
        <f t="shared" si="4"/>
        <v>23234550.580000002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J18" s="1"/>
    </row>
    <row r="19" spans="1:36" ht="15.75" x14ac:dyDescent="0.25">
      <c r="A19" s="18" t="str">
        <f t="shared" si="3"/>
        <v>2.2.4</v>
      </c>
      <c r="B19" s="38" t="s">
        <v>31</v>
      </c>
      <c r="C19" s="30">
        <f>+SUMIF([1]!MatrizPre2026[Cod.Ref CCP Cuenta],LEFT(B19,5),[1]!MatrizPre2026[Pres. Inicial])</f>
        <v>1362750</v>
      </c>
      <c r="D19" s="39">
        <v>2996222</v>
      </c>
      <c r="E19" s="31">
        <f>SUMIFS([1]!MatrizPre2025[Devengado Aprobado],[1]!MatrizPre2025[Cod.Ref CCP Cuenta],'Ejecución mensual'!$A19,[1]!MatrizPre2025[Mes.Hist.Registro],E$7)</f>
        <v>0</v>
      </c>
      <c r="F19" s="31">
        <f>SUMIFS([1]!MatrizPre2025[Devengado Aprobado],[1]!MatrizPre2025[Cod.Ref CCP Cuenta],'Ejecución mensual'!$A19,[1]!MatrizPre2025[Mes.Hist.Registro],F$7)</f>
        <v>222473.26</v>
      </c>
      <c r="G19" s="31">
        <f>SUMIFS([1]!MatrizPre2025[Devengado Aprobado],[1]!MatrizPre2025[Cod.Ref CCP Cuenta],'Ejecución mensual'!$A19,[1]!MatrizPre2025[Mes.Hist.Registro],G$7)</f>
        <v>150162.34</v>
      </c>
      <c r="H19" s="31">
        <f>SUMIFS([1]!MatrizPre2025[Devengado Aprobado],[1]!MatrizPre2025[Cod.Ref CCP Cuenta],'Ejecución mensual'!$A19,[1]!MatrizPre2025[Mes.Hist.Registro],H$7)</f>
        <v>560865.87</v>
      </c>
      <c r="I19" s="31">
        <f>SUMIFS([1]!MatrizPre2025[Devengado Aprobado],[1]!MatrizPre2025[Cod.Ref CCP Cuenta],'Ejecución mensual'!$A19,[1]!MatrizPre2025[Mes.Hist.Registro],I$7)</f>
        <v>71071.600000000006</v>
      </c>
      <c r="J19" s="31">
        <f>SUMIFS([1]!MatrizPre2025[Devengado Aprobado],[1]!MatrizPre2025[Cod.Ref CCP Cuenta],'Ejecución mensual'!$A19,[1]!MatrizPre2025[Mes.Hist.Registro],J$7)</f>
        <v>739862.95</v>
      </c>
      <c r="K19" s="31">
        <f>SUMIFS([1]!MatrizPre2025[Devengado Aprobado],[1]!MatrizPre2025[Cod.Ref CCP Cuenta],'Ejecución mensual'!$A19,[1]!MatrizPre2025[Mes.Hist.Registro],K$7)</f>
        <v>620653.02</v>
      </c>
      <c r="L19" s="31">
        <f>SUMIFS([1]!MatrizPre2025[Devengado Aprobado],[1]!MatrizPre2025[Cod.Ref CCP Cuenta],'Ejecución mensual'!$A19,[1]!MatrizPre2025[Mes.Hist.Registro],L$7)</f>
        <v>291155</v>
      </c>
      <c r="M19" s="31">
        <f>SUMIFS([1]!MatrizPre2025[Devengado Aprobado],[1]!MatrizPre2025[Cod.Ref CCP Cuenta],'Ejecución mensual'!$A19,[1]!MatrizPre2025[Mes.Hist.Registro],M$7)</f>
        <v>701930.49</v>
      </c>
      <c r="N19" s="31">
        <f>SUMIFS([1]!MatrizPre2025[Devengado Aprobado],[1]!MatrizPre2025[Cod.Ref CCP Cuenta],'Ejecución mensual'!$A19,[1]!MatrizPre2025[Mes.Hist.Registro],N$7)</f>
        <v>442800</v>
      </c>
      <c r="O19" s="31"/>
      <c r="P19" s="31"/>
      <c r="Q19" s="32">
        <f t="shared" si="4"/>
        <v>3800974.5300000003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J19" s="1"/>
    </row>
    <row r="20" spans="1:36" ht="15.75" x14ac:dyDescent="0.25">
      <c r="A20" s="18" t="str">
        <f t="shared" si="3"/>
        <v>2.2.5</v>
      </c>
      <c r="B20" s="38" t="s">
        <v>32</v>
      </c>
      <c r="C20" s="30">
        <f>+SUMIF([1]!MatrizPre2026[Cod.Ref CCP Cuenta],LEFT(B20,5),[1]!MatrizPre2026[Pres. Inicial])</f>
        <v>196461460</v>
      </c>
      <c r="D20" s="39">
        <v>103362509.14999999</v>
      </c>
      <c r="E20" s="31">
        <f>SUMIFS([1]!MatrizPre2025[Devengado Aprobado],[1]!MatrizPre2025[Cod.Ref CCP Cuenta],'Ejecución mensual'!$A20,[1]!MatrizPre2025[Mes.Hist.Registro],E$7)</f>
        <v>2388803.3199999998</v>
      </c>
      <c r="F20" s="31">
        <f>SUMIFS([1]!MatrizPre2025[Devengado Aprobado],[1]!MatrizPre2025[Cod.Ref CCP Cuenta],'Ejecución mensual'!$A20,[1]!MatrizPre2025[Mes.Hist.Registro],F$7)</f>
        <v>15520311.83</v>
      </c>
      <c r="G20" s="31">
        <f>SUMIFS([1]!MatrizPre2025[Devengado Aprobado],[1]!MatrizPre2025[Cod.Ref CCP Cuenta],'Ejecución mensual'!$A20,[1]!MatrizPre2025[Mes.Hist.Registro],G$7)</f>
        <v>34218709.609999999</v>
      </c>
      <c r="H20" s="31">
        <f>SUMIFS([1]!MatrizPre2025[Devengado Aprobado],[1]!MatrizPre2025[Cod.Ref CCP Cuenta],'Ejecución mensual'!$A20,[1]!MatrizPre2025[Mes.Hist.Registro],H$7)</f>
        <v>2524359.84</v>
      </c>
      <c r="I20" s="31">
        <f>SUMIFS([1]!MatrizPre2025[Devengado Aprobado],[1]!MatrizPre2025[Cod.Ref CCP Cuenta],'Ejecución mensual'!$A20,[1]!MatrizPre2025[Mes.Hist.Registro],I$7)</f>
        <v>10023151.639999999</v>
      </c>
      <c r="J20" s="31">
        <f>SUMIFS([1]!MatrizPre2025[Devengado Aprobado],[1]!MatrizPre2025[Cod.Ref CCP Cuenta],'Ejecución mensual'!$A20,[1]!MatrizPre2025[Mes.Hist.Registro],J$7)</f>
        <v>8476507.709999999</v>
      </c>
      <c r="K20" s="31">
        <f>SUMIFS([1]!MatrizPre2025[Devengado Aprobado],[1]!MatrizPre2025[Cod.Ref CCP Cuenta],'Ejecución mensual'!$A20,[1]!MatrizPre2025[Mes.Hist.Registro],K$7)</f>
        <v>3950355.06</v>
      </c>
      <c r="L20" s="31">
        <f>SUMIFS([1]!MatrizPre2025[Devengado Aprobado],[1]!MatrizPre2025[Cod.Ref CCP Cuenta],'Ejecución mensual'!$A20,[1]!MatrizPre2025[Mes.Hist.Registro],L$7)</f>
        <v>7495251.2000000002</v>
      </c>
      <c r="M20" s="31">
        <f>SUMIFS([1]!MatrizPre2025[Devengado Aprobado],[1]!MatrizPre2025[Cod.Ref CCP Cuenta],'Ejecución mensual'!$A20,[1]!MatrizPre2025[Mes.Hist.Registro],M$7)</f>
        <v>2187120.4</v>
      </c>
      <c r="N20" s="31">
        <f>SUMIFS([1]!MatrizPre2025[Devengado Aprobado],[1]!MatrizPre2025[Cod.Ref CCP Cuenta],'Ejecución mensual'!$A20,[1]!MatrizPre2025[Mes.Hist.Registro],N$7)</f>
        <v>3174645.17</v>
      </c>
      <c r="O20" s="31"/>
      <c r="P20" s="31"/>
      <c r="Q20" s="32">
        <f t="shared" si="4"/>
        <v>89959215.780000001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  <c r="AJ20" s="1"/>
    </row>
    <row r="21" spans="1:36" ht="15.75" x14ac:dyDescent="0.25">
      <c r="A21" s="18" t="str">
        <f t="shared" si="3"/>
        <v>2.2.6</v>
      </c>
      <c r="B21" s="38" t="s">
        <v>33</v>
      </c>
      <c r="C21" s="30">
        <f>+SUMIF([1]!MatrizPre2026[Cod.Ref CCP Cuenta],LEFT(B21,5),[1]!MatrizPre2026[Pres. Inicial])</f>
        <v>48720000</v>
      </c>
      <c r="D21" s="39">
        <v>38858632</v>
      </c>
      <c r="E21" s="31">
        <f>SUMIFS([1]!MatrizPre2025[Devengado Aprobado],[1]!MatrizPre2025[Cod.Ref CCP Cuenta],'Ejecución mensual'!$A21,[1]!MatrizPre2025[Mes.Hist.Registro],E$7)</f>
        <v>2922524.79</v>
      </c>
      <c r="F21" s="31">
        <f>SUMIFS([1]!MatrizPre2025[Devengado Aprobado],[1]!MatrizPre2025[Cod.Ref CCP Cuenta],'Ejecución mensual'!$A21,[1]!MatrizPre2025[Mes.Hist.Registro],F$7)</f>
        <v>1590465.33</v>
      </c>
      <c r="G21" s="31">
        <f>SUMIFS([1]!MatrizPre2025[Devengado Aprobado],[1]!MatrizPre2025[Cod.Ref CCP Cuenta],'Ejecución mensual'!$A21,[1]!MatrizPre2025[Mes.Hist.Registro],G$7)</f>
        <v>4566723.7300000004</v>
      </c>
      <c r="H21" s="31">
        <f>SUMIFS([1]!MatrizPre2025[Devengado Aprobado],[1]!MatrizPre2025[Cod.Ref CCP Cuenta],'Ejecución mensual'!$A21,[1]!MatrizPre2025[Mes.Hist.Registro],H$7)</f>
        <v>5116146.3599999994</v>
      </c>
      <c r="I21" s="31">
        <f>SUMIFS([1]!MatrizPre2025[Devengado Aprobado],[1]!MatrizPre2025[Cod.Ref CCP Cuenta],'Ejecución mensual'!$A21,[1]!MatrizPre2025[Mes.Hist.Registro],I$7)</f>
        <v>3116577.68</v>
      </c>
      <c r="J21" s="31">
        <f>SUMIFS([1]!MatrizPre2025[Devengado Aprobado],[1]!MatrizPre2025[Cod.Ref CCP Cuenta],'Ejecución mensual'!$A21,[1]!MatrizPre2025[Mes.Hist.Registro],J$7)</f>
        <v>3183035.58</v>
      </c>
      <c r="K21" s="31">
        <f>SUMIFS([1]!MatrizPre2025[Devengado Aprobado],[1]!MatrizPre2025[Cod.Ref CCP Cuenta],'Ejecución mensual'!$A21,[1]!MatrizPre2025[Mes.Hist.Registro],K$7)</f>
        <v>3196077.51</v>
      </c>
      <c r="L21" s="31">
        <f>SUMIFS([1]!MatrizPre2025[Devengado Aprobado],[1]!MatrizPre2025[Cod.Ref CCP Cuenta],'Ejecución mensual'!$A21,[1]!MatrizPre2025[Mes.Hist.Registro],L$7)</f>
        <v>3288425.31</v>
      </c>
      <c r="M21" s="31">
        <f>SUMIFS([1]!MatrizPre2025[Devengado Aprobado],[1]!MatrizPre2025[Cod.Ref CCP Cuenta],'Ejecución mensual'!$A21,[1]!MatrizPre2025[Mes.Hist.Registro],M$7)</f>
        <v>3255944.6</v>
      </c>
      <c r="N21" s="31">
        <f>SUMIFS([1]!MatrizPre2025[Devengado Aprobado],[1]!MatrizPre2025[Cod.Ref CCP Cuenta],'Ejecución mensual'!$A21,[1]!MatrizPre2025[Mes.Hist.Registro],N$7)</f>
        <v>2912361.2800000003</v>
      </c>
      <c r="O21" s="31"/>
      <c r="P21" s="31"/>
      <c r="Q21" s="32">
        <f t="shared" si="4"/>
        <v>33148282.169999998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J21" s="1"/>
    </row>
    <row r="22" spans="1:36" ht="31.5" x14ac:dyDescent="0.25">
      <c r="A22" s="18" t="str">
        <f t="shared" si="3"/>
        <v>2.2.7</v>
      </c>
      <c r="B22" s="38" t="s">
        <v>34</v>
      </c>
      <c r="C22" s="30">
        <f>+SUMIF([1]!MatrizPre2026[Cod.Ref CCP Cuenta],LEFT(B22,5),[1]!MatrizPre2026[Pres. Inicial])</f>
        <v>11023883</v>
      </c>
      <c r="D22" s="39">
        <v>13189129</v>
      </c>
      <c r="E22" s="31">
        <f>SUMIFS([1]!MatrizPre2025[Devengado Aprobado],[1]!MatrizPre2025[Cod.Ref CCP Cuenta],'Ejecución mensual'!$A22,[1]!MatrizPre2025[Mes.Hist.Registro],E$7)</f>
        <v>579616</v>
      </c>
      <c r="F22" s="31">
        <f>SUMIFS([1]!MatrizPre2025[Devengado Aprobado],[1]!MatrizPre2025[Cod.Ref CCP Cuenta],'Ejecución mensual'!$A22,[1]!MatrizPre2025[Mes.Hist.Registro],F$7)</f>
        <v>239965.97999999998</v>
      </c>
      <c r="G22" s="31">
        <f>SUMIFS([1]!MatrizPre2025[Devengado Aprobado],[1]!MatrizPre2025[Cod.Ref CCP Cuenta],'Ejecución mensual'!$A22,[1]!MatrizPre2025[Mes.Hist.Registro],G$7)</f>
        <v>965673.59000000008</v>
      </c>
      <c r="H22" s="31">
        <f>SUMIFS([1]!MatrizPre2025[Devengado Aprobado],[1]!MatrizPre2025[Cod.Ref CCP Cuenta],'Ejecución mensual'!$A22,[1]!MatrizPre2025[Mes.Hist.Registro],H$7)</f>
        <v>550401.64</v>
      </c>
      <c r="I22" s="31">
        <f>SUMIFS([1]!MatrizPre2025[Devengado Aprobado],[1]!MatrizPre2025[Cod.Ref CCP Cuenta],'Ejecución mensual'!$A22,[1]!MatrizPre2025[Mes.Hist.Registro],I$7)</f>
        <v>975436.02</v>
      </c>
      <c r="J22" s="31">
        <f>SUMIFS([1]!MatrizPre2025[Devengado Aprobado],[1]!MatrizPre2025[Cod.Ref CCP Cuenta],'Ejecución mensual'!$A22,[1]!MatrizPre2025[Mes.Hist.Registro],J$7)</f>
        <v>803918.69</v>
      </c>
      <c r="K22" s="31">
        <f>SUMIFS([1]!MatrizPre2025[Devengado Aprobado],[1]!MatrizPre2025[Cod.Ref CCP Cuenta],'Ejecución mensual'!$A22,[1]!MatrizPre2025[Mes.Hist.Registro],K$7)</f>
        <v>1541095.4</v>
      </c>
      <c r="L22" s="31">
        <f>SUMIFS([1]!MatrizPre2025[Devengado Aprobado],[1]!MatrizPre2025[Cod.Ref CCP Cuenta],'Ejecución mensual'!$A22,[1]!MatrizPre2025[Mes.Hist.Registro],L$7)</f>
        <v>1059643.79</v>
      </c>
      <c r="M22" s="31">
        <f>SUMIFS([1]!MatrizPre2025[Devengado Aprobado],[1]!MatrizPre2025[Cod.Ref CCP Cuenta],'Ejecución mensual'!$A22,[1]!MatrizPre2025[Mes.Hist.Registro],M$7)</f>
        <v>756493.28</v>
      </c>
      <c r="N22" s="31">
        <f>SUMIFS([1]!MatrizPre2025[Devengado Aprobado],[1]!MatrizPre2025[Cod.Ref CCP Cuenta],'Ejecución mensual'!$A22,[1]!MatrizPre2025[Mes.Hist.Registro],N$7)</f>
        <v>485185.73</v>
      </c>
      <c r="O22" s="31"/>
      <c r="P22" s="31"/>
      <c r="Q22" s="32">
        <f t="shared" si="4"/>
        <v>7957430.120000001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J22" s="1"/>
    </row>
    <row r="23" spans="1:36" ht="31.5" x14ac:dyDescent="0.25">
      <c r="A23" s="18" t="str">
        <f t="shared" si="3"/>
        <v>2.2.8</v>
      </c>
      <c r="B23" s="38" t="s">
        <v>35</v>
      </c>
      <c r="C23" s="30">
        <f>+SUMIF([1]!MatrizPre2026[Cod.Ref CCP Cuenta],LEFT(B23,5),[1]!MatrizPre2026[Pres. Inicial])</f>
        <v>263544796</v>
      </c>
      <c r="D23" s="39">
        <v>322788701.51999998</v>
      </c>
      <c r="E23" s="31">
        <f>SUMIFS([1]!MatrizPre2025[Devengado Aprobado],[1]!MatrizPre2025[Cod.Ref CCP Cuenta],'Ejecución mensual'!$A23,[1]!MatrizPre2025[Mes.Hist.Registro],E$7)</f>
        <v>3533641.9</v>
      </c>
      <c r="F23" s="31">
        <f>SUMIFS([1]!MatrizPre2025[Devengado Aprobado],[1]!MatrizPre2025[Cod.Ref CCP Cuenta],'Ejecución mensual'!$A23,[1]!MatrizPre2025[Mes.Hist.Registro],F$7)</f>
        <v>10563220.23</v>
      </c>
      <c r="G23" s="31">
        <f>SUMIFS([1]!MatrizPre2025[Devengado Aprobado],[1]!MatrizPre2025[Cod.Ref CCP Cuenta],'Ejecución mensual'!$A23,[1]!MatrizPre2025[Mes.Hist.Registro],G$7)</f>
        <v>8300876.7000000011</v>
      </c>
      <c r="H23" s="31">
        <f>SUMIFS([1]!MatrizPre2025[Devengado Aprobado],[1]!MatrizPre2025[Cod.Ref CCP Cuenta],'Ejecución mensual'!$A23,[1]!MatrizPre2025[Mes.Hist.Registro],H$7)</f>
        <v>15136510.740000002</v>
      </c>
      <c r="I23" s="31">
        <f>SUMIFS([1]!MatrizPre2025[Devengado Aprobado],[1]!MatrizPre2025[Cod.Ref CCP Cuenta],'Ejecución mensual'!$A23,[1]!MatrizPre2025[Mes.Hist.Registro],I$7)</f>
        <v>17799850.41</v>
      </c>
      <c r="J23" s="31">
        <f>SUMIFS([1]!MatrizPre2025[Devengado Aprobado],[1]!MatrizPre2025[Cod.Ref CCP Cuenta],'Ejecución mensual'!$A23,[1]!MatrizPre2025[Mes.Hist.Registro],J$7)</f>
        <v>47449919.719999991</v>
      </c>
      <c r="K23" s="31">
        <f>SUMIFS([1]!MatrizPre2025[Devengado Aprobado],[1]!MatrizPre2025[Cod.Ref CCP Cuenta],'Ejecución mensual'!$A23,[1]!MatrizPre2025[Mes.Hist.Registro],K$7)</f>
        <v>16869229.07</v>
      </c>
      <c r="L23" s="31">
        <f>SUMIFS([1]!MatrizPre2025[Devengado Aprobado],[1]!MatrizPre2025[Cod.Ref CCP Cuenta],'Ejecución mensual'!$A23,[1]!MatrizPre2025[Mes.Hist.Registro],L$7)</f>
        <v>11502619.799999999</v>
      </c>
      <c r="M23" s="31">
        <f>SUMIFS([1]!MatrizPre2025[Devengado Aprobado],[1]!MatrizPre2025[Cod.Ref CCP Cuenta],'Ejecución mensual'!$A23,[1]!MatrizPre2025[Mes.Hist.Registro],M$7)</f>
        <v>20022738.280000001</v>
      </c>
      <c r="N23" s="31">
        <f>SUMIFS([1]!MatrizPre2025[Devengado Aprobado],[1]!MatrizPre2025[Cod.Ref CCP Cuenta],'Ejecución mensual'!$A23,[1]!MatrizPre2025[Mes.Hist.Registro],N$7)</f>
        <v>22201892.010000002</v>
      </c>
      <c r="O23" s="31"/>
      <c r="P23" s="31"/>
      <c r="Q23" s="32">
        <f t="shared" si="4"/>
        <v>173380498.85999995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J23" s="1"/>
    </row>
    <row r="24" spans="1:36" ht="15.75" x14ac:dyDescent="0.25">
      <c r="A24" s="18" t="str">
        <f t="shared" si="3"/>
        <v>2.2.9</v>
      </c>
      <c r="B24" s="38" t="s">
        <v>36</v>
      </c>
      <c r="C24" s="30">
        <f>+SUMIF([1]!MatrizPre2026[Cod.Ref CCP Cuenta],LEFT(B24,5),[1]!MatrizPre2026[Pres. Inicial])</f>
        <v>100564189</v>
      </c>
      <c r="D24" s="39">
        <v>60821998.630000003</v>
      </c>
      <c r="E24" s="31">
        <f>SUMIFS([1]!MatrizPre2025[Devengado Aprobado],[1]!MatrizPre2025[Cod.Ref CCP Cuenta],'Ejecución mensual'!$A24,[1]!MatrizPre2025[Mes.Hist.Registro],E$7)</f>
        <v>1069546.1000000001</v>
      </c>
      <c r="F24" s="31">
        <f>SUMIFS([1]!MatrizPre2025[Devengado Aprobado],[1]!MatrizPre2025[Cod.Ref CCP Cuenta],'Ejecución mensual'!$A24,[1]!MatrizPre2025[Mes.Hist.Registro],F$7)</f>
        <v>663042</v>
      </c>
      <c r="G24" s="31">
        <f>SUMIFS([1]!MatrizPre2025[Devengado Aprobado],[1]!MatrizPre2025[Cod.Ref CCP Cuenta],'Ejecución mensual'!$A24,[1]!MatrizPre2025[Mes.Hist.Registro],G$7)</f>
        <v>538349.30000000005</v>
      </c>
      <c r="H24" s="31">
        <f>SUMIFS([1]!MatrizPre2025[Devengado Aprobado],[1]!MatrizPre2025[Cod.Ref CCP Cuenta],'Ejecución mensual'!$A24,[1]!MatrizPre2025[Mes.Hist.Registro],H$7)</f>
        <v>3334302.4</v>
      </c>
      <c r="I24" s="31">
        <f>SUMIFS([1]!MatrizPre2025[Devengado Aprobado],[1]!MatrizPre2025[Cod.Ref CCP Cuenta],'Ejecución mensual'!$A24,[1]!MatrizPre2025[Mes.Hist.Registro],I$7)</f>
        <v>1073408.45</v>
      </c>
      <c r="J24" s="31">
        <f>SUMIFS([1]!MatrizPre2025[Devengado Aprobado],[1]!MatrizPre2025[Cod.Ref CCP Cuenta],'Ejecución mensual'!$A24,[1]!MatrizPre2025[Mes.Hist.Registro],J$7)</f>
        <v>2485125.7700000005</v>
      </c>
      <c r="K24" s="31">
        <f>SUMIFS([1]!MatrizPre2025[Devengado Aprobado],[1]!MatrizPre2025[Cod.Ref CCP Cuenta],'Ejecución mensual'!$A24,[1]!MatrizPre2025[Mes.Hist.Registro],K$7)</f>
        <v>20592221.689999998</v>
      </c>
      <c r="L24" s="31">
        <f>SUMIFS([1]!MatrizPre2025[Devengado Aprobado],[1]!MatrizPre2025[Cod.Ref CCP Cuenta],'Ejecución mensual'!$A24,[1]!MatrizPre2025[Mes.Hist.Registro],L$7)</f>
        <v>2462344.8400000003</v>
      </c>
      <c r="M24" s="31">
        <f>SUMIFS([1]!MatrizPre2025[Devengado Aprobado],[1]!MatrizPre2025[Cod.Ref CCP Cuenta],'Ejecución mensual'!$A24,[1]!MatrizPre2025[Mes.Hist.Registro],M$7)</f>
        <v>8081864.3099999996</v>
      </c>
      <c r="N24" s="31">
        <f>SUMIFS([1]!MatrizPre2025[Devengado Aprobado],[1]!MatrizPre2025[Cod.Ref CCP Cuenta],'Ejecución mensual'!$A24,[1]!MatrizPre2025[Mes.Hist.Registro],N$7)</f>
        <v>2598823.08</v>
      </c>
      <c r="O24" s="31"/>
      <c r="P24" s="31"/>
      <c r="Q24" s="32">
        <f t="shared" si="4"/>
        <v>42899027.939999998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J24" s="1"/>
    </row>
    <row r="25" spans="1:36" s="11" customFormat="1" ht="15.75" x14ac:dyDescent="0.25">
      <c r="A25" s="33"/>
      <c r="B25" s="34" t="s">
        <v>37</v>
      </c>
      <c r="C25" s="35">
        <f>SUM(C26:C33)</f>
        <v>152936651</v>
      </c>
      <c r="D25" s="36">
        <f>SUM(D26:D33)</f>
        <v>191299314.04000002</v>
      </c>
      <c r="E25" s="37">
        <f t="shared" ref="E25:P25" si="6">SUM(E26:E33)</f>
        <v>4954343.9499999993</v>
      </c>
      <c r="F25" s="37">
        <f t="shared" si="6"/>
        <v>10022118.549999999</v>
      </c>
      <c r="G25" s="37">
        <f t="shared" si="6"/>
        <v>17555243.18</v>
      </c>
      <c r="H25" s="37">
        <f t="shared" si="6"/>
        <v>12797477.58</v>
      </c>
      <c r="I25" s="37">
        <f t="shared" si="6"/>
        <v>11004933.509999998</v>
      </c>
      <c r="J25" s="37">
        <f t="shared" si="6"/>
        <v>10178600.83</v>
      </c>
      <c r="K25" s="37">
        <f t="shared" si="6"/>
        <v>34674443.280000001</v>
      </c>
      <c r="L25" s="37">
        <f t="shared" si="6"/>
        <v>9799452.0999999978</v>
      </c>
      <c r="M25" s="37">
        <f t="shared" si="6"/>
        <v>15545712.379999999</v>
      </c>
      <c r="N25" s="37">
        <f t="shared" si="6"/>
        <v>3558563.53</v>
      </c>
      <c r="O25" s="37">
        <f t="shared" si="6"/>
        <v>0</v>
      </c>
      <c r="P25" s="37">
        <f t="shared" si="6"/>
        <v>0</v>
      </c>
      <c r="Q25" s="37">
        <f t="shared" si="4"/>
        <v>130090888.88999999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36" ht="22.5" customHeight="1" x14ac:dyDescent="0.25">
      <c r="A26" s="18" t="str">
        <f t="shared" si="3"/>
        <v>2.3.1</v>
      </c>
      <c r="B26" s="38" t="s">
        <v>38</v>
      </c>
      <c r="C26" s="30">
        <f>+SUMIF([1]!MatrizPre2026[Cod.Ref CCP Cuenta],LEFT(B26,5),[1]!MatrizPre2026[Pres. Inicial])</f>
        <v>4692000</v>
      </c>
      <c r="D26" s="39">
        <v>15925845.549999999</v>
      </c>
      <c r="E26" s="31">
        <f>SUMIFS([1]!MatrizPre2025[Devengado Aprobado],[1]!MatrizPre2025[Cod.Ref CCP Cuenta],'Ejecución mensual'!$A26,[1]!MatrizPre2025[Mes.Hist.Registro],E$7)</f>
        <v>811084.13</v>
      </c>
      <c r="F26" s="31">
        <f>SUMIFS([1]!MatrizPre2025[Devengado Aprobado],[1]!MatrizPre2025[Cod.Ref CCP Cuenta],'Ejecución mensual'!$A26,[1]!MatrizPre2025[Mes.Hist.Registro],F$7)</f>
        <v>128842.95</v>
      </c>
      <c r="G26" s="31">
        <f>SUMIFS([1]!MatrizPre2025[Devengado Aprobado],[1]!MatrizPre2025[Cod.Ref CCP Cuenta],'Ejecución mensual'!$A26,[1]!MatrizPre2025[Mes.Hist.Registro],G$7)</f>
        <v>525732.38</v>
      </c>
      <c r="H26" s="31">
        <f>SUMIFS([1]!MatrizPre2025[Devengado Aprobado],[1]!MatrizPre2025[Cod.Ref CCP Cuenta],'Ejecución mensual'!$A26,[1]!MatrizPre2025[Mes.Hist.Registro],H$7)</f>
        <v>1465975.32</v>
      </c>
      <c r="I26" s="31">
        <f>SUMIFS([1]!MatrizPre2025[Devengado Aprobado],[1]!MatrizPre2025[Cod.Ref CCP Cuenta],'Ejecución mensual'!$A26,[1]!MatrizPre2025[Mes.Hist.Registro],I$7)</f>
        <v>1643395.31</v>
      </c>
      <c r="J26" s="31">
        <f>SUMIFS([1]!MatrizPre2025[Devengado Aprobado],[1]!MatrizPre2025[Cod.Ref CCP Cuenta],'Ejecución mensual'!$A26,[1]!MatrizPre2025[Mes.Hist.Registro],J$7)</f>
        <v>1852061.51</v>
      </c>
      <c r="K26" s="31">
        <f>SUMIFS([1]!MatrizPre2025[Devengado Aprobado],[1]!MatrizPre2025[Cod.Ref CCP Cuenta],'Ejecución mensual'!$A26,[1]!MatrizPre2025[Mes.Hist.Registro],K$7)</f>
        <v>2454426.5700000003</v>
      </c>
      <c r="L26" s="31">
        <f>SUMIFS([1]!MatrizPre2025[Devengado Aprobado],[1]!MatrizPre2025[Cod.Ref CCP Cuenta],'Ejecución mensual'!$A26,[1]!MatrizPre2025[Mes.Hist.Registro],L$7)</f>
        <v>609977.4</v>
      </c>
      <c r="M26" s="31">
        <f>SUMIFS([1]!MatrizPre2025[Devengado Aprobado],[1]!MatrizPre2025[Cod.Ref CCP Cuenta],'Ejecución mensual'!$A26,[1]!MatrizPre2025[Mes.Hist.Registro],M$7)</f>
        <v>355825.85000000003</v>
      </c>
      <c r="N26" s="31">
        <f>SUMIFS([1]!MatrizPre2025[Devengado Aprobado],[1]!MatrizPre2025[Cod.Ref CCP Cuenta],'Ejecución mensual'!$A26,[1]!MatrizPre2025[Mes.Hist.Registro],N$7)</f>
        <v>109562.93</v>
      </c>
      <c r="O26" s="31"/>
      <c r="P26" s="31"/>
      <c r="Q26" s="32">
        <f t="shared" si="4"/>
        <v>9956884.3499999996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J26" s="1"/>
    </row>
    <row r="27" spans="1:36" ht="15.75" x14ac:dyDescent="0.25">
      <c r="A27" s="18" t="str">
        <f t="shared" si="3"/>
        <v>2.3.2</v>
      </c>
      <c r="B27" s="38" t="s">
        <v>39</v>
      </c>
      <c r="C27" s="30">
        <f>+SUMIF([1]!MatrizPre2026[Cod.Ref CCP Cuenta],LEFT(B27,5),[1]!MatrizPre2026[Pres. Inicial])</f>
        <v>6110000</v>
      </c>
      <c r="D27" s="39">
        <v>8823695.870000001</v>
      </c>
      <c r="E27" s="31">
        <f>SUMIFS([1]!MatrizPre2025[Devengado Aprobado],[1]!MatrizPre2025[Cod.Ref CCP Cuenta],'Ejecución mensual'!$A27,[1]!MatrizPre2025[Mes.Hist.Registro],E$7)</f>
        <v>0</v>
      </c>
      <c r="F27" s="31">
        <f>SUMIFS([1]!MatrizPre2025[Devengado Aprobado],[1]!MatrizPre2025[Cod.Ref CCP Cuenta],'Ejecución mensual'!$A27,[1]!MatrizPre2025[Mes.Hist.Registro],F$7)</f>
        <v>0</v>
      </c>
      <c r="G27" s="31">
        <f>SUMIFS([1]!MatrizPre2025[Devengado Aprobado],[1]!MatrizPre2025[Cod.Ref CCP Cuenta],'Ejecución mensual'!$A27,[1]!MatrizPre2025[Mes.Hist.Registro],G$7)</f>
        <v>452954.8</v>
      </c>
      <c r="H27" s="31">
        <f>SUMIFS([1]!MatrizPre2025[Devengado Aprobado],[1]!MatrizPre2025[Cod.Ref CCP Cuenta],'Ejecución mensual'!$A27,[1]!MatrizPre2025[Mes.Hist.Registro],H$7)</f>
        <v>52864</v>
      </c>
      <c r="I27" s="31">
        <f>SUMIFS([1]!MatrizPre2025[Devengado Aprobado],[1]!MatrizPre2025[Cod.Ref CCP Cuenta],'Ejecución mensual'!$A27,[1]!MatrizPre2025[Mes.Hist.Registro],I$7)</f>
        <v>1535334.11</v>
      </c>
      <c r="J27" s="31">
        <f>SUMIFS([1]!MatrizPre2025[Devengado Aprobado],[1]!MatrizPre2025[Cod.Ref CCP Cuenta],'Ejecución mensual'!$A27,[1]!MatrizPre2025[Mes.Hist.Registro],J$7)</f>
        <v>1300690.3999999999</v>
      </c>
      <c r="K27" s="31">
        <f>SUMIFS([1]!MatrizPre2025[Devengado Aprobado],[1]!MatrizPre2025[Cod.Ref CCP Cuenta],'Ejecución mensual'!$A27,[1]!MatrizPre2025[Mes.Hist.Registro],K$7)</f>
        <v>831162.5</v>
      </c>
      <c r="L27" s="31">
        <f>SUMIFS([1]!MatrizPre2025[Devengado Aprobado],[1]!MatrizPre2025[Cod.Ref CCP Cuenta],'Ejecución mensual'!$A27,[1]!MatrizPre2025[Mes.Hist.Registro],L$7)</f>
        <v>174168</v>
      </c>
      <c r="M27" s="31">
        <f>SUMIFS([1]!MatrizPre2025[Devengado Aprobado],[1]!MatrizPre2025[Cod.Ref CCP Cuenta],'Ejecución mensual'!$A27,[1]!MatrizPre2025[Mes.Hist.Registro],M$7)</f>
        <v>220632.03</v>
      </c>
      <c r="N27" s="31">
        <f>SUMIFS([1]!MatrizPre2025[Devengado Aprobado],[1]!MatrizPre2025[Cod.Ref CCP Cuenta],'Ejecución mensual'!$A27,[1]!MatrizPre2025[Mes.Hist.Registro],N$7)</f>
        <v>26550</v>
      </c>
      <c r="O27" s="31"/>
      <c r="P27" s="31"/>
      <c r="Q27" s="32">
        <f t="shared" si="4"/>
        <v>4594355.8400000008</v>
      </c>
      <c r="R27" s="10"/>
      <c r="S27" s="10"/>
      <c r="T27" s="10"/>
      <c r="U27" s="10"/>
      <c r="V27" s="10"/>
      <c r="W27" s="10"/>
      <c r="X27" s="10"/>
      <c r="Y27" s="10"/>
      <c r="Z27" s="10"/>
      <c r="AA27" s="10"/>
      <c r="AJ27" s="1"/>
    </row>
    <row r="28" spans="1:36" ht="15.75" x14ac:dyDescent="0.25">
      <c r="A28" s="18" t="str">
        <f t="shared" si="3"/>
        <v>2.3.3</v>
      </c>
      <c r="B28" s="38" t="s">
        <v>40</v>
      </c>
      <c r="C28" s="30">
        <f>+SUMIF([1]!MatrizPre2026[Cod.Ref CCP Cuenta],LEFT(B28,5),[1]!MatrizPre2026[Pres. Inicial])</f>
        <v>6050000</v>
      </c>
      <c r="D28" s="39">
        <v>3326977.02</v>
      </c>
      <c r="E28" s="31">
        <f>SUMIFS([1]!MatrizPre2025[Devengado Aprobado],[1]!MatrizPre2025[Cod.Ref CCP Cuenta],'Ejecución mensual'!$A28,[1]!MatrizPre2025[Mes.Hist.Registro],E$7)</f>
        <v>0</v>
      </c>
      <c r="F28" s="31">
        <f>SUMIFS([1]!MatrizPre2025[Devengado Aprobado],[1]!MatrizPre2025[Cod.Ref CCP Cuenta],'Ejecución mensual'!$A28,[1]!MatrizPre2025[Mes.Hist.Registro],F$7)</f>
        <v>14679.2</v>
      </c>
      <c r="G28" s="31">
        <f>SUMIFS([1]!MatrizPre2025[Devengado Aprobado],[1]!MatrizPre2025[Cod.Ref CCP Cuenta],'Ejecución mensual'!$A28,[1]!MatrizPre2025[Mes.Hist.Registro],G$7)</f>
        <v>304355.18</v>
      </c>
      <c r="H28" s="31">
        <f>SUMIFS([1]!MatrizPre2025[Devengado Aprobado],[1]!MatrizPre2025[Cod.Ref CCP Cuenta],'Ejecución mensual'!$A28,[1]!MatrizPre2025[Mes.Hist.Registro],H$7)</f>
        <v>11667.99</v>
      </c>
      <c r="I28" s="31">
        <f>SUMIFS([1]!MatrizPre2025[Devengado Aprobado],[1]!MatrizPre2025[Cod.Ref CCP Cuenta],'Ejecución mensual'!$A28,[1]!MatrizPre2025[Mes.Hist.Registro],I$7)</f>
        <v>150284.82</v>
      </c>
      <c r="J28" s="31">
        <f>SUMIFS([1]!MatrizPre2025[Devengado Aprobado],[1]!MatrizPre2025[Cod.Ref CCP Cuenta],'Ejecución mensual'!$A28,[1]!MatrizPre2025[Mes.Hist.Registro],J$7)</f>
        <v>114718.5</v>
      </c>
      <c r="K28" s="31">
        <f>SUMIFS([1]!MatrizPre2025[Devengado Aprobado],[1]!MatrizPre2025[Cod.Ref CCP Cuenta],'Ejecución mensual'!$A28,[1]!MatrizPre2025[Mes.Hist.Registro],K$7)</f>
        <v>79499.55</v>
      </c>
      <c r="L28" s="31">
        <f>SUMIFS([1]!MatrizPre2025[Devengado Aprobado],[1]!MatrizPre2025[Cod.Ref CCP Cuenta],'Ejecución mensual'!$A28,[1]!MatrizPre2025[Mes.Hist.Registro],L$7)</f>
        <v>3008.01</v>
      </c>
      <c r="M28" s="31">
        <f>SUMIFS([1]!MatrizPre2025[Devengado Aprobado],[1]!MatrizPre2025[Cod.Ref CCP Cuenta],'Ejecución mensual'!$A28,[1]!MatrizPre2025[Mes.Hist.Registro],M$7)</f>
        <v>0</v>
      </c>
      <c r="N28" s="31">
        <f>SUMIFS([1]!MatrizPre2025[Devengado Aprobado],[1]!MatrizPre2025[Cod.Ref CCP Cuenta],'Ejecución mensual'!$A28,[1]!MatrizPre2025[Mes.Hist.Registro],N$7)</f>
        <v>5600</v>
      </c>
      <c r="O28" s="31"/>
      <c r="P28" s="31"/>
      <c r="Q28" s="32">
        <f t="shared" si="4"/>
        <v>683813.25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J28" s="1"/>
    </row>
    <row r="29" spans="1:36" ht="15.75" x14ac:dyDescent="0.25">
      <c r="A29" s="18" t="str">
        <f t="shared" si="3"/>
        <v>2.3.4</v>
      </c>
      <c r="B29" s="38" t="s">
        <v>41</v>
      </c>
      <c r="C29" s="30">
        <f>+SUMIF([1]!MatrizPre2026[Cod.Ref CCP Cuenta],LEFT(B29,5),[1]!MatrizPre2026[Pres. Inicial])</f>
        <v>500000</v>
      </c>
      <c r="D29" s="39">
        <v>262360</v>
      </c>
      <c r="E29" s="31">
        <f>SUMIFS([1]!MatrizPre2025[Devengado Aprobado],[1]!MatrizPre2025[Cod.Ref CCP Cuenta],'Ejecución mensual'!$A29,[1]!MatrizPre2025[Mes.Hist.Registro],E$7)</f>
        <v>0</v>
      </c>
      <c r="F29" s="31">
        <f>SUMIFS([1]!MatrizPre2025[Devengado Aprobado],[1]!MatrizPre2025[Cod.Ref CCP Cuenta],'Ejecución mensual'!$A29,[1]!MatrizPre2025[Mes.Hist.Registro],F$7)</f>
        <v>0</v>
      </c>
      <c r="G29" s="31">
        <f>SUMIFS([1]!MatrizPre2025[Devengado Aprobado],[1]!MatrizPre2025[Cod.Ref CCP Cuenta],'Ejecución mensual'!$A29,[1]!MatrizPre2025[Mes.Hist.Registro],G$7)</f>
        <v>0</v>
      </c>
      <c r="H29" s="31">
        <f>SUMIFS([1]!MatrizPre2025[Devengado Aprobado],[1]!MatrizPre2025[Cod.Ref CCP Cuenta],'Ejecución mensual'!$A29,[1]!MatrizPre2025[Mes.Hist.Registro],H$7)</f>
        <v>152959.5</v>
      </c>
      <c r="I29" s="31">
        <f>SUMIFS([1]!MatrizPre2025[Devengado Aprobado],[1]!MatrizPre2025[Cod.Ref CCP Cuenta],'Ejecución mensual'!$A29,[1]!MatrizPre2025[Mes.Hist.Registro],I$7)</f>
        <v>4248</v>
      </c>
      <c r="J29" s="31">
        <f>SUMIFS([1]!MatrizPre2025[Devengado Aprobado],[1]!MatrizPre2025[Cod.Ref CCP Cuenta],'Ejecución mensual'!$A29,[1]!MatrizPre2025[Mes.Hist.Registro],J$7)</f>
        <v>2940.42</v>
      </c>
      <c r="K29" s="31">
        <f>SUMIFS([1]!MatrizPre2025[Devengado Aprobado],[1]!MatrizPre2025[Cod.Ref CCP Cuenta],'Ejecución mensual'!$A29,[1]!MatrizPre2025[Mes.Hist.Registro],K$7)</f>
        <v>0</v>
      </c>
      <c r="L29" s="31">
        <f>SUMIFS([1]!MatrizPre2025[Devengado Aprobado],[1]!MatrizPre2025[Cod.Ref CCP Cuenta],'Ejecución mensual'!$A29,[1]!MatrizPre2025[Mes.Hist.Registro],L$7)</f>
        <v>4964.75</v>
      </c>
      <c r="M29" s="31">
        <f>SUMIFS([1]!MatrizPre2025[Devengado Aprobado],[1]!MatrizPre2025[Cod.Ref CCP Cuenta],'Ejecución mensual'!$A29,[1]!MatrizPre2025[Mes.Hist.Registro],M$7)</f>
        <v>58524.08</v>
      </c>
      <c r="N29" s="31">
        <f>SUMIFS([1]!MatrizPre2025[Devengado Aprobado],[1]!MatrizPre2025[Cod.Ref CCP Cuenta],'Ejecución mensual'!$A29,[1]!MatrizPre2025[Mes.Hist.Registro],N$7)</f>
        <v>1937.47</v>
      </c>
      <c r="O29" s="31"/>
      <c r="P29" s="31"/>
      <c r="Q29" s="32">
        <f t="shared" si="4"/>
        <v>225574.22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J29" s="1"/>
    </row>
    <row r="30" spans="1:36" ht="15.75" x14ac:dyDescent="0.25">
      <c r="A30" s="18" t="str">
        <f t="shared" si="3"/>
        <v>2.3.5</v>
      </c>
      <c r="B30" s="38" t="s">
        <v>42</v>
      </c>
      <c r="C30" s="30">
        <f>+SUMIF([1]!MatrizPre2026[Cod.Ref CCP Cuenta],LEFT(B30,5),[1]!MatrizPre2026[Pres. Inicial])</f>
        <v>904250</v>
      </c>
      <c r="D30" s="39">
        <v>1882234</v>
      </c>
      <c r="E30" s="31">
        <f>SUMIFS([1]!MatrizPre2025[Devengado Aprobado],[1]!MatrizPre2025[Cod.Ref CCP Cuenta],'Ejecución mensual'!$A30,[1]!MatrizPre2025[Mes.Hist.Registro],E$7)</f>
        <v>0</v>
      </c>
      <c r="F30" s="31">
        <f>SUMIFS([1]!MatrizPre2025[Devengado Aprobado],[1]!MatrizPre2025[Cod.Ref CCP Cuenta],'Ejecución mensual'!$A30,[1]!MatrizPre2025[Mes.Hist.Registro],F$7)</f>
        <v>0</v>
      </c>
      <c r="G30" s="31">
        <f>SUMIFS([1]!MatrizPre2025[Devengado Aprobado],[1]!MatrizPre2025[Cod.Ref CCP Cuenta],'Ejecución mensual'!$A30,[1]!MatrizPre2025[Mes.Hist.Registro],G$7)</f>
        <v>0</v>
      </c>
      <c r="H30" s="31">
        <f>SUMIFS([1]!MatrizPre2025[Devengado Aprobado],[1]!MatrizPre2025[Cod.Ref CCP Cuenta],'Ejecución mensual'!$A30,[1]!MatrizPre2025[Mes.Hist.Registro],H$7)</f>
        <v>0</v>
      </c>
      <c r="I30" s="31">
        <f>SUMIFS([1]!MatrizPre2025[Devengado Aprobado],[1]!MatrizPre2025[Cod.Ref CCP Cuenta],'Ejecución mensual'!$A30,[1]!MatrizPre2025[Mes.Hist.Registro],I$7)</f>
        <v>0</v>
      </c>
      <c r="J30" s="31">
        <f>SUMIFS([1]!MatrizPre2025[Devengado Aprobado],[1]!MatrizPre2025[Cod.Ref CCP Cuenta],'Ejecución mensual'!$A30,[1]!MatrizPre2025[Mes.Hist.Registro],J$7)</f>
        <v>1519177.76</v>
      </c>
      <c r="K30" s="31">
        <f>SUMIFS([1]!MatrizPre2025[Devengado Aprobado],[1]!MatrizPre2025[Cod.Ref CCP Cuenta],'Ejecución mensual'!$A30,[1]!MatrizPre2025[Mes.Hist.Registro],K$7)</f>
        <v>0</v>
      </c>
      <c r="L30" s="31">
        <f>SUMIFS([1]!MatrizPre2025[Devengado Aprobado],[1]!MatrizPre2025[Cod.Ref CCP Cuenta],'Ejecución mensual'!$A30,[1]!MatrizPre2025[Mes.Hist.Registro],L$7)</f>
        <v>130181.1</v>
      </c>
      <c r="M30" s="31">
        <f>SUMIFS([1]!MatrizPre2025[Devengado Aprobado],[1]!MatrizPre2025[Cod.Ref CCP Cuenta],'Ejecución mensual'!$A30,[1]!MatrizPre2025[Mes.Hist.Registro],M$7)</f>
        <v>0</v>
      </c>
      <c r="N30" s="31">
        <f>SUMIFS([1]!MatrizPre2025[Devengado Aprobado],[1]!MatrizPre2025[Cod.Ref CCP Cuenta],'Ejecución mensual'!$A30,[1]!MatrizPre2025[Mes.Hist.Registro],N$7)</f>
        <v>0</v>
      </c>
      <c r="O30" s="31"/>
      <c r="P30" s="31"/>
      <c r="Q30" s="32">
        <f t="shared" si="4"/>
        <v>1649358.86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  <c r="AJ30" s="1"/>
    </row>
    <row r="31" spans="1:36" ht="31.5" x14ac:dyDescent="0.25">
      <c r="A31" s="18" t="str">
        <f t="shared" si="3"/>
        <v>2.3.6</v>
      </c>
      <c r="B31" s="38" t="s">
        <v>43</v>
      </c>
      <c r="C31" s="30">
        <f>+SUMIF([1]!MatrizPre2026[Cod.Ref CCP Cuenta],LEFT(B31,5),[1]!MatrizPre2026[Pres. Inicial])</f>
        <v>6314595</v>
      </c>
      <c r="D31" s="39">
        <v>11499033.640000001</v>
      </c>
      <c r="E31" s="31">
        <f>SUMIFS([1]!MatrizPre2025[Devengado Aprobado],[1]!MatrizPre2025[Cod.Ref CCP Cuenta],'Ejecución mensual'!$A31,[1]!MatrizPre2025[Mes.Hist.Registro],E$7)</f>
        <v>277013.26</v>
      </c>
      <c r="F31" s="31">
        <f>SUMIFS([1]!MatrizPre2025[Devengado Aprobado],[1]!MatrizPre2025[Cod.Ref CCP Cuenta],'Ejecución mensual'!$A31,[1]!MatrizPre2025[Mes.Hist.Registro],F$7)</f>
        <v>1581.2</v>
      </c>
      <c r="G31" s="31">
        <f>SUMIFS([1]!MatrizPre2025[Devengado Aprobado],[1]!MatrizPre2025[Cod.Ref CCP Cuenta],'Ejecución mensual'!$A31,[1]!MatrizPre2025[Mes.Hist.Registro],G$7)</f>
        <v>62516.4</v>
      </c>
      <c r="H31" s="31">
        <f>SUMIFS([1]!MatrizPre2025[Devengado Aprobado],[1]!MatrizPre2025[Cod.Ref CCP Cuenta],'Ejecución mensual'!$A31,[1]!MatrizPre2025[Mes.Hist.Registro],H$7)</f>
        <v>6800.34</v>
      </c>
      <c r="I31" s="31">
        <f>SUMIFS([1]!MatrizPre2025[Devengado Aprobado],[1]!MatrizPre2025[Cod.Ref CCP Cuenta],'Ejecución mensual'!$A31,[1]!MatrizPre2025[Mes.Hist.Registro],I$7)</f>
        <v>202704.47999999998</v>
      </c>
      <c r="J31" s="31">
        <f>SUMIFS([1]!MatrizPre2025[Devengado Aprobado],[1]!MatrizPre2025[Cod.Ref CCP Cuenta],'Ejecución mensual'!$A31,[1]!MatrizPre2025[Mes.Hist.Registro],J$7)</f>
        <v>491393.89</v>
      </c>
      <c r="K31" s="31">
        <f>SUMIFS([1]!MatrizPre2025[Devengado Aprobado],[1]!MatrizPre2025[Cod.Ref CCP Cuenta],'Ejecución mensual'!$A31,[1]!MatrizPre2025[Mes.Hist.Registro],K$7)</f>
        <v>500287.97000000003</v>
      </c>
      <c r="L31" s="31">
        <f>SUMIFS([1]!MatrizPre2025[Devengado Aprobado],[1]!MatrizPre2025[Cod.Ref CCP Cuenta],'Ejecución mensual'!$A31,[1]!MatrizPre2025[Mes.Hist.Registro],L$7)</f>
        <v>49268.160000000003</v>
      </c>
      <c r="M31" s="31">
        <f>SUMIFS([1]!MatrizPre2025[Devengado Aprobado],[1]!MatrizPre2025[Cod.Ref CCP Cuenta],'Ejecución mensual'!$A31,[1]!MatrizPre2025[Mes.Hist.Registro],M$7)</f>
        <v>893515.8</v>
      </c>
      <c r="N31" s="31">
        <f>SUMIFS([1]!MatrizPre2025[Devengado Aprobado],[1]!MatrizPre2025[Cod.Ref CCP Cuenta],'Ejecución mensual'!$A31,[1]!MatrizPre2025[Mes.Hist.Registro],N$7)</f>
        <v>82297.009999999995</v>
      </c>
      <c r="O31" s="31"/>
      <c r="P31" s="31"/>
      <c r="Q31" s="32">
        <f t="shared" si="4"/>
        <v>2567378.5099999998</v>
      </c>
      <c r="R31" s="10"/>
      <c r="S31" s="10"/>
      <c r="T31" s="10"/>
      <c r="U31" s="10"/>
      <c r="V31" s="10"/>
      <c r="W31" s="10"/>
      <c r="X31" s="10"/>
      <c r="Y31" s="10"/>
      <c r="Z31" s="10"/>
      <c r="AA31" s="10"/>
      <c r="AJ31" s="1"/>
    </row>
    <row r="32" spans="1:36" ht="31.5" x14ac:dyDescent="0.25">
      <c r="A32" s="18" t="str">
        <f t="shared" si="3"/>
        <v>2.3.7</v>
      </c>
      <c r="B32" s="38" t="s">
        <v>44</v>
      </c>
      <c r="C32" s="30">
        <f>+SUMIF([1]!MatrizPre2026[Cod.Ref CCP Cuenta],LEFT(B32,5),[1]!MatrizPre2026[Pres. Inicial])</f>
        <v>59089893</v>
      </c>
      <c r="D32" s="39">
        <v>56710651.289999999</v>
      </c>
      <c r="E32" s="31">
        <f>SUMIFS([1]!MatrizPre2025[Devengado Aprobado],[1]!MatrizPre2025[Cod.Ref CCP Cuenta],'Ejecución mensual'!$A32,[1]!MatrizPre2025[Mes.Hist.Registro],E$7)</f>
        <v>1592462.2</v>
      </c>
      <c r="F32" s="31">
        <f>SUMIFS([1]!MatrizPre2025[Devengado Aprobado],[1]!MatrizPre2025[Cod.Ref CCP Cuenta],'Ejecución mensual'!$A32,[1]!MatrizPre2025[Mes.Hist.Registro],F$7)</f>
        <v>233666.1</v>
      </c>
      <c r="G32" s="31">
        <f>SUMIFS([1]!MatrizPre2025[Devengado Aprobado],[1]!MatrizPre2025[Cod.Ref CCP Cuenta],'Ejecución mensual'!$A32,[1]!MatrizPre2025[Mes.Hist.Registro],G$7)</f>
        <v>11860685.15</v>
      </c>
      <c r="H32" s="31">
        <f>SUMIFS([1]!MatrizPre2025[Devengado Aprobado],[1]!MatrizPre2025[Cod.Ref CCP Cuenta],'Ejecución mensual'!$A32,[1]!MatrizPre2025[Mes.Hist.Registro],H$7)</f>
        <v>3867461.47</v>
      </c>
      <c r="I32" s="31">
        <f>SUMIFS([1]!MatrizPre2025[Devengado Aprobado],[1]!MatrizPre2025[Cod.Ref CCP Cuenta],'Ejecución mensual'!$A32,[1]!MatrizPre2025[Mes.Hist.Registro],I$7)</f>
        <v>4958148.4499999993</v>
      </c>
      <c r="J32" s="31">
        <f>SUMIFS([1]!MatrizPre2025[Devengado Aprobado],[1]!MatrizPre2025[Cod.Ref CCP Cuenta],'Ejecución mensual'!$A32,[1]!MatrizPre2025[Mes.Hist.Registro],J$7)</f>
        <v>1738747.03</v>
      </c>
      <c r="K32" s="31">
        <f>SUMIFS([1]!MatrizPre2025[Devengado Aprobado],[1]!MatrizPre2025[Cod.Ref CCP Cuenta],'Ejecución mensual'!$A32,[1]!MatrizPre2025[Mes.Hist.Registro],K$7)</f>
        <v>2837877.26</v>
      </c>
      <c r="L32" s="31">
        <f>SUMIFS([1]!MatrizPre2025[Devengado Aprobado],[1]!MatrizPre2025[Cod.Ref CCP Cuenta],'Ejecución mensual'!$A32,[1]!MatrizPre2025[Mes.Hist.Registro],L$7)</f>
        <v>242293.91999999998</v>
      </c>
      <c r="M32" s="31">
        <f>SUMIFS([1]!MatrizPre2025[Devengado Aprobado],[1]!MatrizPre2025[Cod.Ref CCP Cuenta],'Ejecución mensual'!$A32,[1]!MatrizPre2025[Mes.Hist.Registro],M$7)</f>
        <v>11060784.68</v>
      </c>
      <c r="N32" s="31">
        <f>SUMIFS([1]!MatrizPre2025[Devengado Aprobado],[1]!MatrizPre2025[Cod.Ref CCP Cuenta],'Ejecución mensual'!$A32,[1]!MatrizPre2025[Mes.Hist.Registro],N$7)</f>
        <v>2034888.72</v>
      </c>
      <c r="O32" s="31"/>
      <c r="P32" s="31"/>
      <c r="Q32" s="32">
        <f t="shared" si="4"/>
        <v>40427014.980000004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J32" s="1"/>
    </row>
    <row r="33" spans="1:36" ht="15.75" x14ac:dyDescent="0.25">
      <c r="A33" s="18" t="str">
        <f t="shared" si="3"/>
        <v>2.3.9</v>
      </c>
      <c r="B33" s="38" t="s">
        <v>45</v>
      </c>
      <c r="C33" s="30">
        <f>+SUMIF([1]!MatrizPre2026[Cod.Ref CCP Cuenta],LEFT(B33,5),[1]!MatrizPre2026[Pres. Inicial])</f>
        <v>69275913</v>
      </c>
      <c r="D33" s="39">
        <v>92868516.670000002</v>
      </c>
      <c r="E33" s="31">
        <f>SUMIFS([1]!MatrizPre2025[Devengado Aprobado],[1]!MatrizPre2025[Cod.Ref CCP Cuenta],'Ejecución mensual'!$A33,[1]!MatrizPre2025[Mes.Hist.Registro],E$7)</f>
        <v>2273784.36</v>
      </c>
      <c r="F33" s="31">
        <f>SUMIFS([1]!MatrizPre2025[Devengado Aprobado],[1]!MatrizPre2025[Cod.Ref CCP Cuenta],'Ejecución mensual'!$A33,[1]!MatrizPre2025[Mes.Hist.Registro],F$7)</f>
        <v>9643349.0999999996</v>
      </c>
      <c r="G33" s="31">
        <f>SUMIFS([1]!MatrizPre2025[Devengado Aprobado],[1]!MatrizPre2025[Cod.Ref CCP Cuenta],'Ejecución mensual'!$A33,[1]!MatrizPre2025[Mes.Hist.Registro],G$7)</f>
        <v>4348999.2700000005</v>
      </c>
      <c r="H33" s="31">
        <f>SUMIFS([1]!MatrizPre2025[Devengado Aprobado],[1]!MatrizPre2025[Cod.Ref CCP Cuenta],'Ejecución mensual'!$A33,[1]!MatrizPre2025[Mes.Hist.Registro],H$7)</f>
        <v>7239748.96</v>
      </c>
      <c r="I33" s="31">
        <f>SUMIFS([1]!MatrizPre2025[Devengado Aprobado],[1]!MatrizPre2025[Cod.Ref CCP Cuenta],'Ejecución mensual'!$A33,[1]!MatrizPre2025[Mes.Hist.Registro],I$7)</f>
        <v>2510818.34</v>
      </c>
      <c r="J33" s="31">
        <f>SUMIFS([1]!MatrizPre2025[Devengado Aprobado],[1]!MatrizPre2025[Cod.Ref CCP Cuenta],'Ejecución mensual'!$A33,[1]!MatrizPre2025[Mes.Hist.Registro],J$7)</f>
        <v>3158871.3200000003</v>
      </c>
      <c r="K33" s="31">
        <f>SUMIFS([1]!MatrizPre2025[Devengado Aprobado],[1]!MatrizPre2025[Cod.Ref CCP Cuenta],'Ejecución mensual'!$A33,[1]!MatrizPre2025[Mes.Hist.Registro],K$7)</f>
        <v>27971189.43</v>
      </c>
      <c r="L33" s="31">
        <f>SUMIFS([1]!MatrizPre2025[Devengado Aprobado],[1]!MatrizPre2025[Cod.Ref CCP Cuenta],'Ejecución mensual'!$A33,[1]!MatrizPre2025[Mes.Hist.Registro],L$7)</f>
        <v>8585590.7599999979</v>
      </c>
      <c r="M33" s="31">
        <f>SUMIFS([1]!MatrizPre2025[Devengado Aprobado],[1]!MatrizPre2025[Cod.Ref CCP Cuenta],'Ejecución mensual'!$A33,[1]!MatrizPre2025[Mes.Hist.Registro],M$7)</f>
        <v>2956429.9400000004</v>
      </c>
      <c r="N33" s="31">
        <f>SUMIFS([1]!MatrizPre2025[Devengado Aprobado],[1]!MatrizPre2025[Cod.Ref CCP Cuenta],'Ejecución mensual'!$A33,[1]!MatrizPre2025[Mes.Hist.Registro],N$7)</f>
        <v>1297727.3999999999</v>
      </c>
      <c r="O33" s="31"/>
      <c r="P33" s="31"/>
      <c r="Q33" s="32">
        <f t="shared" si="4"/>
        <v>69986508.88000001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J33" s="1"/>
    </row>
    <row r="34" spans="1:36" ht="15.75" x14ac:dyDescent="0.25">
      <c r="A34" s="18"/>
      <c r="B34" s="34" t="s">
        <v>46</v>
      </c>
      <c r="C34" s="26">
        <f t="shared" ref="C34:P34" si="7">SUM(C35:C41)</f>
        <v>737938367</v>
      </c>
      <c r="D34" s="40">
        <f t="shared" si="7"/>
        <v>1649378988</v>
      </c>
      <c r="E34" s="28">
        <f t="shared" si="7"/>
        <v>0</v>
      </c>
      <c r="F34" s="28">
        <f t="shared" si="7"/>
        <v>162280210.04999998</v>
      </c>
      <c r="G34" s="28">
        <f t="shared" si="7"/>
        <v>52252423.679999992</v>
      </c>
      <c r="H34" s="28">
        <f t="shared" si="7"/>
        <v>49715255.359999999</v>
      </c>
      <c r="I34" s="28">
        <f t="shared" si="7"/>
        <v>51351358.989999995</v>
      </c>
      <c r="J34" s="28">
        <f t="shared" si="7"/>
        <v>56189550.159999996</v>
      </c>
      <c r="K34" s="28">
        <f t="shared" si="7"/>
        <v>91709771.409999996</v>
      </c>
      <c r="L34" s="28">
        <f t="shared" si="7"/>
        <v>443597185.04999995</v>
      </c>
      <c r="M34" s="28">
        <f t="shared" si="7"/>
        <v>69688718.649999991</v>
      </c>
      <c r="N34" s="28">
        <f t="shared" si="7"/>
        <v>54207052.689999998</v>
      </c>
      <c r="O34" s="28">
        <f t="shared" si="7"/>
        <v>0</v>
      </c>
      <c r="P34" s="28">
        <f t="shared" si="7"/>
        <v>0</v>
      </c>
      <c r="Q34" s="28">
        <f t="shared" si="4"/>
        <v>1030991526.04</v>
      </c>
      <c r="R34" s="10"/>
      <c r="S34" s="10"/>
      <c r="T34" s="10"/>
      <c r="U34" s="10"/>
      <c r="V34" s="10"/>
      <c r="W34" s="10"/>
      <c r="X34" s="10"/>
      <c r="Y34" s="10"/>
      <c r="Z34" s="10"/>
      <c r="AA34" s="10"/>
      <c r="AJ34" s="1"/>
    </row>
    <row r="35" spans="1:36" ht="31.5" x14ac:dyDescent="0.25">
      <c r="A35" s="18" t="str">
        <f t="shared" si="3"/>
        <v>2.4.1</v>
      </c>
      <c r="B35" s="38" t="s">
        <v>47</v>
      </c>
      <c r="C35" s="30">
        <f>+SUMIF([1]!MatrizPre2026[Cod.Ref CCP Cuenta],LEFT(B35,5),[1]!MatrizPre2026[Pres. Inicial])</f>
        <v>64838367</v>
      </c>
      <c r="D35" s="39">
        <v>83561367</v>
      </c>
      <c r="E35" s="31">
        <f>SUMIFS([1]!MatrizPre2025[Devengado Aprobado],[1]!MatrizPre2025[Cod.Ref CCP Cuenta],'Ejecución mensual'!$A35,[1]!MatrizPre2025[Mes.Hist.Registro],E$7)</f>
        <v>0</v>
      </c>
      <c r="F35" s="31">
        <f>SUMIFS([1]!MatrizPre2025[Devengado Aprobado],[1]!MatrizPre2025[Cod.Ref CCP Cuenta],'Ejecución mensual'!$A35,[1]!MatrizPre2025[Mes.Hist.Registro],F$7)</f>
        <v>386733.57</v>
      </c>
      <c r="G35" s="31">
        <f>SUMIFS([1]!MatrizPre2025[Devengado Aprobado],[1]!MatrizPre2025[Cod.Ref CCP Cuenta],'Ejecución mensual'!$A35,[1]!MatrizPre2025[Mes.Hist.Registro],G$7)</f>
        <v>4431910.87</v>
      </c>
      <c r="H35" s="31">
        <f>SUMIFS([1]!MatrizPre2025[Devengado Aprobado],[1]!MatrizPre2025[Cod.Ref CCP Cuenta],'Ejecución mensual'!$A35,[1]!MatrizPre2025[Mes.Hist.Registro],H$7)</f>
        <v>1894742.55</v>
      </c>
      <c r="I35" s="31">
        <f>SUMIFS([1]!MatrizPre2025[Devengado Aprobado],[1]!MatrizPre2025[Cod.Ref CCP Cuenta],'Ejecución mensual'!$A35,[1]!MatrizPre2025[Mes.Hist.Registro],I$7)</f>
        <v>1660433.4</v>
      </c>
      <c r="J35" s="31">
        <f>SUMIFS([1]!MatrizPre2025[Devengado Aprobado],[1]!MatrizPre2025[Cod.Ref CCP Cuenta],'Ejecución mensual'!$A35,[1]!MatrizPre2025[Mes.Hist.Registro],J$7)</f>
        <v>8369037.3499999996</v>
      </c>
      <c r="K35" s="31">
        <f>SUMIFS([1]!MatrizPre2025[Devengado Aprobado],[1]!MatrizPre2025[Cod.Ref CCP Cuenta],'Ejecución mensual'!$A35,[1]!MatrizPre2025[Mes.Hist.Registro],K$7)</f>
        <v>8376438.0899999999</v>
      </c>
      <c r="L35" s="31">
        <f>SUMIFS([1]!MatrizPre2025[Devengado Aprobado],[1]!MatrizPre2025[Cod.Ref CCP Cuenta],'Ejecución mensual'!$A35,[1]!MatrizPre2025[Mes.Hist.Registro],L$7)</f>
        <v>1930518.39</v>
      </c>
      <c r="M35" s="31">
        <f>SUMIFS([1]!MatrizPre2025[Devengado Aprobado],[1]!MatrizPre2025[Cod.Ref CCP Cuenta],'Ejecución mensual'!$A35,[1]!MatrizPre2025[Mes.Hist.Registro],M$7)</f>
        <v>9560513.5399999991</v>
      </c>
      <c r="N35" s="31">
        <f>SUMIFS([1]!MatrizPre2025[Devengado Aprobado],[1]!MatrizPre2025[Cod.Ref CCP Cuenta],'Ejecución mensual'!$A35,[1]!MatrizPre2025[Mes.Hist.Registro],N$7)</f>
        <v>1886539.88</v>
      </c>
      <c r="O35" s="31"/>
      <c r="P35" s="31"/>
      <c r="Q35" s="32">
        <f t="shared" si="4"/>
        <v>38496867.640000001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J35" s="1"/>
    </row>
    <row r="36" spans="1:36" ht="31.5" x14ac:dyDescent="0.25">
      <c r="A36" s="18" t="str">
        <f t="shared" si="3"/>
        <v>2.4.2</v>
      </c>
      <c r="B36" s="38" t="s">
        <v>48</v>
      </c>
      <c r="C36" s="30">
        <f>+SUMIF([1]!MatrizPre2026[Cod.Ref CCP Cuenta],LEFT(B36,5),[1]!MatrizPre2026[Pres. Inicial])</f>
        <v>135000000</v>
      </c>
      <c r="D36" s="39">
        <v>135000000</v>
      </c>
      <c r="E36" s="31">
        <f>SUMIFS([1]!MatrizPre2025[Devengado Aprobado],[1]!MatrizPre2025[Cod.Ref CCP Cuenta],'Ejecución mensual'!$A36,[1]!MatrizPre2025[Mes.Hist.Registro],E$7)</f>
        <v>0</v>
      </c>
      <c r="F36" s="31">
        <f>SUMIFS([1]!MatrizPre2025[Devengado Aprobado],[1]!MatrizPre2025[Cod.Ref CCP Cuenta],'Ejecución mensual'!$A36,[1]!MatrizPre2025[Mes.Hist.Registro],F$7)</f>
        <v>67307692.299999997</v>
      </c>
      <c r="G36" s="31">
        <f>SUMIFS([1]!MatrizPre2025[Devengado Aprobado],[1]!MatrizPre2025[Cod.Ref CCP Cuenta],'Ejecución mensual'!$A36,[1]!MatrizPre2025[Mes.Hist.Registro],G$7)</f>
        <v>6153846.1500000004</v>
      </c>
      <c r="H36" s="31">
        <f>SUMIFS([1]!MatrizPre2025[Devengado Aprobado],[1]!MatrizPre2025[Cod.Ref CCP Cuenta],'Ejecución mensual'!$A36,[1]!MatrizPre2025[Mes.Hist.Registro],H$7)</f>
        <v>6153846.1500000004</v>
      </c>
      <c r="I36" s="31">
        <f>SUMIFS([1]!MatrizPre2025[Devengado Aprobado],[1]!MatrizPre2025[Cod.Ref CCP Cuenta],'Ejecución mensual'!$A36,[1]!MatrizPre2025[Mes.Hist.Registro],I$7)</f>
        <v>6153846.1500000004</v>
      </c>
      <c r="J36" s="31">
        <f>SUMIFS([1]!MatrizPre2025[Devengado Aprobado],[1]!MatrizPre2025[Cod.Ref CCP Cuenta],'Ejecución mensual'!$A36,[1]!MatrizPre2025[Mes.Hist.Registro],J$7)</f>
        <v>6153846.1500000004</v>
      </c>
      <c r="K36" s="31">
        <f>SUMIFS([1]!MatrizPre2025[Devengado Aprobado],[1]!MatrizPre2025[Cod.Ref CCP Cuenta],'Ejecución mensual'!$A36,[1]!MatrizPre2025[Mes.Hist.Registro],K$7)</f>
        <v>0</v>
      </c>
      <c r="L36" s="31">
        <f>SUMIFS([1]!MatrizPre2025[Devengado Aprobado],[1]!MatrizPre2025[Cod.Ref CCP Cuenta],'Ejecución mensual'!$A36,[1]!MatrizPre2025[Mes.Hist.Registro],L$7)</f>
        <v>0</v>
      </c>
      <c r="M36" s="31">
        <f>SUMIFS([1]!MatrizPre2025[Devengado Aprobado],[1]!MatrizPre2025[Cod.Ref CCP Cuenta],'Ejecución mensual'!$A36,[1]!MatrizPre2025[Mes.Hist.Registro],M$7)</f>
        <v>18461538.449999999</v>
      </c>
      <c r="N36" s="31">
        <f>SUMIFS([1]!MatrizPre2025[Devengado Aprobado],[1]!MatrizPre2025[Cod.Ref CCP Cuenta],'Ejecución mensual'!$A36,[1]!MatrizPre2025[Mes.Hist.Registro],N$7)</f>
        <v>10653846.15</v>
      </c>
      <c r="O36" s="31"/>
      <c r="P36" s="31"/>
      <c r="Q36" s="32">
        <f t="shared" si="4"/>
        <v>121038461.50000003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J36" s="1"/>
    </row>
    <row r="37" spans="1:36" ht="31.5" x14ac:dyDescent="0.25">
      <c r="A37" s="18" t="str">
        <f t="shared" si="3"/>
        <v>2.4.3</v>
      </c>
      <c r="B37" s="38" t="s">
        <v>49</v>
      </c>
      <c r="C37" s="30">
        <f>+SUMIF([1]!MatrizPre2026[Cod.Ref CCP Cuenta],LEFT(B37,5),[1]!MatrizPre2026[Pres. Inicial])</f>
        <v>0</v>
      </c>
      <c r="D37" s="39"/>
      <c r="E37" s="31">
        <f>SUMIFS([1]!MatrizPre2025[Devengado Aprobado],[1]!MatrizPre2025[Cod.Ref CCP Cuenta],'Ejecución mensual'!$A37,[1]!MatrizPre2025[Mes.Hist.Registro],E$7)</f>
        <v>0</v>
      </c>
      <c r="F37" s="31">
        <f>SUMIFS([1]!MatrizPre2025[Devengado Aprobado],[1]!MatrizPre2025[Cod.Ref CCP Cuenta],'Ejecución mensual'!$A37,[1]!MatrizPre2025[Mes.Hist.Registro],F$7)</f>
        <v>0</v>
      </c>
      <c r="G37" s="31">
        <f>SUMIFS([1]!MatrizPre2025[Devengado Aprobado],[1]!MatrizPre2025[Cod.Ref CCP Cuenta],'Ejecución mensual'!$A37,[1]!MatrizPre2025[Mes.Hist.Registro],G$7)</f>
        <v>0</v>
      </c>
      <c r="H37" s="31">
        <f>SUMIFS([1]!MatrizPre2025[Devengado Aprobado],[1]!MatrizPre2025[Cod.Ref CCP Cuenta],'Ejecución mensual'!$A37,[1]!MatrizPre2025[Mes.Hist.Registro],H$7)</f>
        <v>0</v>
      </c>
      <c r="I37" s="31">
        <f>SUMIFS([1]!MatrizPre2025[Devengado Aprobado],[1]!MatrizPre2025[Cod.Ref CCP Cuenta],'Ejecución mensual'!$A37,[1]!MatrizPre2025[Mes.Hist.Registro],I$7)</f>
        <v>0</v>
      </c>
      <c r="J37" s="31">
        <f>SUMIFS([1]!MatrizPre2025[Devengado Aprobado],[1]!MatrizPre2025[Cod.Ref CCP Cuenta],'Ejecución mensual'!$A37,[1]!MatrizPre2025[Mes.Hist.Registro],J$7)</f>
        <v>0</v>
      </c>
      <c r="K37" s="31">
        <f>SUMIFS([1]!MatrizPre2025[Devengado Aprobado],[1]!MatrizPre2025[Cod.Ref CCP Cuenta],'Ejecución mensual'!$A37,[1]!MatrizPre2025[Mes.Hist.Registro],K$7)</f>
        <v>0</v>
      </c>
      <c r="L37" s="31">
        <f>SUMIFS([1]!MatrizPre2025[Devengado Aprobado],[1]!MatrizPre2025[Cod.Ref CCP Cuenta],'Ejecución mensual'!$A37,[1]!MatrizPre2025[Mes.Hist.Registro],L$7)</f>
        <v>0</v>
      </c>
      <c r="M37" s="31">
        <f>SUMIFS([1]!MatrizPre2025[Devengado Aprobado],[1]!MatrizPre2025[Cod.Ref CCP Cuenta],'Ejecución mensual'!$A37,[1]!MatrizPre2025[Mes.Hist.Registro],M$7)</f>
        <v>0</v>
      </c>
      <c r="N37" s="31">
        <f>SUMIFS([1]!MatrizPre2025[Devengado Aprobado],[1]!MatrizPre2025[Cod.Ref CCP Cuenta],'Ejecución mensual'!$A37,[1]!MatrizPre2025[Mes.Hist.Registro],N$7)</f>
        <v>0</v>
      </c>
      <c r="O37" s="31"/>
      <c r="P37" s="31"/>
      <c r="Q37" s="32">
        <f t="shared" si="4"/>
        <v>0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J37" s="1"/>
    </row>
    <row r="38" spans="1:36" ht="31.5" x14ac:dyDescent="0.25">
      <c r="A38" s="18" t="str">
        <f>+LEFT(B38,5)</f>
        <v>2.4.4</v>
      </c>
      <c r="B38" s="38" t="s">
        <v>50</v>
      </c>
      <c r="C38" s="30">
        <f>+SUMIF([1]!MatrizPre2026[Cod.Ref CCP Cuenta],LEFT(B38,5),[1]!MatrizPre2026[Pres. Inicial])</f>
        <v>0</v>
      </c>
      <c r="D38" s="39">
        <v>876000000</v>
      </c>
      <c r="E38" s="31">
        <f>SUMIFS([1]!MatrizPre2025[Devengado Aprobado],[1]!MatrizPre2025[Cod.Ref CCP Cuenta],'Ejecución mensual'!$A38,[1]!MatrizPre2025[Mes.Hist.Registro],E$7)</f>
        <v>0</v>
      </c>
      <c r="F38" s="31">
        <f>SUMIFS([1]!MatrizPre2025[Devengado Aprobado],[1]!MatrizPre2025[Cod.Ref CCP Cuenta],'Ejecución mensual'!$A38,[1]!MatrizPre2025[Mes.Hist.Registro],F$7)</f>
        <v>0</v>
      </c>
      <c r="G38" s="31">
        <f>SUMIFS([1]!MatrizPre2025[Devengado Aprobado],[1]!MatrizPre2025[Cod.Ref CCP Cuenta],'Ejecución mensual'!$A38,[1]!MatrizPre2025[Mes.Hist.Registro],G$7)</f>
        <v>0</v>
      </c>
      <c r="H38" s="31">
        <f>SUMIFS([1]!MatrizPre2025[Devengado Aprobado],[1]!MatrizPre2025[Cod.Ref CCP Cuenta],'Ejecución mensual'!$A38,[1]!MatrizPre2025[Mes.Hist.Registro],H$7)</f>
        <v>0</v>
      </c>
      <c r="I38" s="31">
        <f>SUMIFS([1]!MatrizPre2025[Devengado Aprobado],[1]!MatrizPre2025[Cod.Ref CCP Cuenta],'Ejecución mensual'!$A38,[1]!MatrizPre2025[Mes.Hist.Registro],I$7)</f>
        <v>0</v>
      </c>
      <c r="J38" s="31">
        <f>SUMIFS([1]!MatrizPre2025[Devengado Aprobado],[1]!MatrizPre2025[Cod.Ref CCP Cuenta],'Ejecución mensual'!$A38,[1]!MatrizPre2025[Mes.Hist.Registro],J$7)</f>
        <v>0</v>
      </c>
      <c r="K38" s="31">
        <f>SUMIFS([1]!MatrizPre2025[Devengado Aprobado],[1]!MatrizPre2025[Cod.Ref CCP Cuenta],'Ejecución mensual'!$A38,[1]!MatrizPre2025[Mes.Hist.Registro],K$7)</f>
        <v>0</v>
      </c>
      <c r="L38" s="31">
        <f>SUMIFS([1]!MatrizPre2025[Devengado Aprobado],[1]!MatrizPre2025[Cod.Ref CCP Cuenta],'Ejecución mensual'!$A38,[1]!MatrizPre2025[Mes.Hist.Registro],L$7)</f>
        <v>400000000</v>
      </c>
      <c r="M38" s="31">
        <f>SUMIFS([1]!MatrizPre2025[Devengado Aprobado],[1]!MatrizPre2025[Cod.Ref CCP Cuenta],'Ejecución mensual'!$A38,[1]!MatrizPre2025[Mes.Hist.Registro],M$7)</f>
        <v>0</v>
      </c>
      <c r="N38" s="31">
        <f>SUMIFS([1]!MatrizPre2025[Devengado Aprobado],[1]!MatrizPre2025[Cod.Ref CCP Cuenta],'Ejecución mensual'!$A38,[1]!MatrizPre2025[Mes.Hist.Registro],N$7)</f>
        <v>0</v>
      </c>
      <c r="O38" s="31"/>
      <c r="P38" s="31"/>
      <c r="Q38" s="32">
        <f>SUM(E38:P38)</f>
        <v>400000000</v>
      </c>
      <c r="R38" s="10"/>
      <c r="S38" s="10"/>
      <c r="T38" s="10"/>
      <c r="U38" s="10"/>
      <c r="V38" s="10"/>
      <c r="W38" s="10"/>
      <c r="X38" s="10"/>
      <c r="Y38" s="10"/>
      <c r="Z38" s="10"/>
      <c r="AA38" s="10"/>
      <c r="AJ38" s="1"/>
    </row>
    <row r="39" spans="1:36" ht="31.5" x14ac:dyDescent="0.25">
      <c r="A39" s="18" t="str">
        <f t="shared" si="3"/>
        <v>2.4.5</v>
      </c>
      <c r="B39" s="38" t="s">
        <v>51</v>
      </c>
      <c r="C39" s="30">
        <f>+SUMIF([1]!MatrizPre2026[Cod.Ref CCP Cuenta],LEFT(B39,5),[1]!MatrizPre2026[Pres. Inicial])</f>
        <v>0</v>
      </c>
      <c r="D39" s="39"/>
      <c r="E39" s="31">
        <f>SUMIFS([1]!MatrizPre2025[Devengado Aprobado],[1]!MatrizPre2025[Cod.Ref CCP Cuenta],'Ejecución mensual'!$A39,[1]!MatrizPre2025[Mes.Hist.Registro],E$7)</f>
        <v>0</v>
      </c>
      <c r="F39" s="31">
        <f>SUMIFS([1]!MatrizPre2025[Devengado Aprobado],[1]!MatrizPre2025[Cod.Ref CCP Cuenta],'Ejecución mensual'!$A39,[1]!MatrizPre2025[Mes.Hist.Registro],F$7)</f>
        <v>0</v>
      </c>
      <c r="G39" s="31">
        <f>SUMIFS([1]!MatrizPre2025[Devengado Aprobado],[1]!MatrizPre2025[Cod.Ref CCP Cuenta],'Ejecución mensual'!$A39,[1]!MatrizPre2025[Mes.Hist.Registro],G$7)</f>
        <v>0</v>
      </c>
      <c r="H39" s="31">
        <f>SUMIFS([1]!MatrizPre2025[Devengado Aprobado],[1]!MatrizPre2025[Cod.Ref CCP Cuenta],'Ejecución mensual'!$A39,[1]!MatrizPre2025[Mes.Hist.Registro],H$7)</f>
        <v>0</v>
      </c>
      <c r="I39" s="31">
        <f>SUMIFS([1]!MatrizPre2025[Devengado Aprobado],[1]!MatrizPre2025[Cod.Ref CCP Cuenta],'Ejecución mensual'!$A39,[1]!MatrizPre2025[Mes.Hist.Registro],I$7)</f>
        <v>0</v>
      </c>
      <c r="J39" s="31">
        <f>SUMIFS([1]!MatrizPre2025[Devengado Aprobado],[1]!MatrizPre2025[Cod.Ref CCP Cuenta],'Ejecución mensual'!$A39,[1]!MatrizPre2025[Mes.Hist.Registro],J$7)</f>
        <v>0</v>
      </c>
      <c r="K39" s="31">
        <f>SUMIFS([1]!MatrizPre2025[Devengado Aprobado],[1]!MatrizPre2025[Cod.Ref CCP Cuenta],'Ejecución mensual'!$A39,[1]!MatrizPre2025[Mes.Hist.Registro],K$7)</f>
        <v>0</v>
      </c>
      <c r="L39" s="31">
        <f>SUMIFS([1]!MatrizPre2025[Devengado Aprobado],[1]!MatrizPre2025[Cod.Ref CCP Cuenta],'Ejecución mensual'!$A39,[1]!MatrizPre2025[Mes.Hist.Registro],L$7)</f>
        <v>0</v>
      </c>
      <c r="M39" s="31">
        <f>SUMIFS([1]!MatrizPre2025[Devengado Aprobado],[1]!MatrizPre2025[Cod.Ref CCP Cuenta],'Ejecución mensual'!$A39,[1]!MatrizPre2025[Mes.Hist.Registro],M$7)</f>
        <v>0</v>
      </c>
      <c r="N39" s="31">
        <f>SUMIFS([1]!MatrizPre2025[Devengado Aprobado],[1]!MatrizPre2025[Cod.Ref CCP Cuenta],'Ejecución mensual'!$A39,[1]!MatrizPre2025[Mes.Hist.Registro],N$7)</f>
        <v>0</v>
      </c>
      <c r="O39" s="31"/>
      <c r="P39" s="31"/>
      <c r="Q39" s="32">
        <f t="shared" si="4"/>
        <v>0</v>
      </c>
      <c r="R39" s="10"/>
      <c r="S39" s="10"/>
      <c r="T39" s="10"/>
      <c r="U39" s="10"/>
      <c r="V39" s="10"/>
      <c r="W39" s="10"/>
      <c r="X39" s="10"/>
      <c r="Y39" s="10"/>
      <c r="Z39" s="10"/>
      <c r="AA39" s="10"/>
      <c r="AJ39" s="1"/>
    </row>
    <row r="40" spans="1:36" ht="31.5" x14ac:dyDescent="0.25">
      <c r="A40" s="18" t="str">
        <f t="shared" si="3"/>
        <v>2.4.7</v>
      </c>
      <c r="B40" s="38" t="s">
        <v>52</v>
      </c>
      <c r="C40" s="30">
        <f>+SUMIF([1]!MatrizPre2026[Cod.Ref CCP Cuenta],LEFT(B40,5),[1]!MatrizPre2026[Pres. Inicial])</f>
        <v>38100000</v>
      </c>
      <c r="D40" s="39">
        <v>54817621</v>
      </c>
      <c r="E40" s="31">
        <f>SUMIFS([1]!MatrizPre2025[Devengado Aprobado],[1]!MatrizPre2025[Cod.Ref CCP Cuenta],'Ejecución mensual'!$A40,[1]!MatrizPre2025[Mes.Hist.Registro],E$7)</f>
        <v>0</v>
      </c>
      <c r="F40" s="31">
        <f>SUMIFS([1]!MatrizPre2025[Devengado Aprobado],[1]!MatrizPre2025[Cod.Ref CCP Cuenta],'Ejecución mensual'!$A40,[1]!MatrizPre2025[Mes.Hist.Registro],F$7)</f>
        <v>52919117.520000003</v>
      </c>
      <c r="G40" s="31">
        <f>SUMIFS([1]!MatrizPre2025[Devengado Aprobado],[1]!MatrizPre2025[Cod.Ref CCP Cuenta],'Ejecución mensual'!$A40,[1]!MatrizPre2025[Mes.Hist.Registro],G$7)</f>
        <v>0</v>
      </c>
      <c r="H40" s="31">
        <f>SUMIFS([1]!MatrizPre2025[Devengado Aprobado],[1]!MatrizPre2025[Cod.Ref CCP Cuenta],'Ejecución mensual'!$A40,[1]!MatrizPre2025[Mes.Hist.Registro],H$7)</f>
        <v>0</v>
      </c>
      <c r="I40" s="31">
        <f>SUMIFS([1]!MatrizPre2025[Devengado Aprobado],[1]!MatrizPre2025[Cod.Ref CCP Cuenta],'Ejecución mensual'!$A40,[1]!MatrizPre2025[Mes.Hist.Registro],I$7)</f>
        <v>1870412.78</v>
      </c>
      <c r="J40" s="31">
        <f>SUMIFS([1]!MatrizPre2025[Devengado Aprobado],[1]!MatrizPre2025[Cod.Ref CCP Cuenta],'Ejecución mensual'!$A40,[1]!MatrizPre2025[Mes.Hist.Registro],J$7)</f>
        <v>0</v>
      </c>
      <c r="K40" s="31">
        <f>SUMIFS([1]!MatrizPre2025[Devengado Aprobado],[1]!MatrizPre2025[Cod.Ref CCP Cuenta],'Ejecución mensual'!$A40,[1]!MatrizPre2025[Mes.Hist.Registro],K$7)</f>
        <v>0</v>
      </c>
      <c r="L40" s="31">
        <f>SUMIFS([1]!MatrizPre2025[Devengado Aprobado],[1]!MatrizPre2025[Cod.Ref CCP Cuenta],'Ejecución mensual'!$A40,[1]!MatrizPre2025[Mes.Hist.Registro],L$7)</f>
        <v>0</v>
      </c>
      <c r="M40" s="31">
        <f>SUMIFS([1]!MatrizPre2025[Devengado Aprobado],[1]!MatrizPre2025[Cod.Ref CCP Cuenta],'Ejecución mensual'!$A40,[1]!MatrizPre2025[Mes.Hist.Registro],M$7)</f>
        <v>0</v>
      </c>
      <c r="N40" s="31">
        <f>SUMIFS([1]!MatrizPre2025[Devengado Aprobado],[1]!MatrizPre2025[Cod.Ref CCP Cuenta],'Ejecución mensual'!$A40,[1]!MatrizPre2025[Mes.Hist.Registro],N$7)</f>
        <v>0</v>
      </c>
      <c r="O40" s="31"/>
      <c r="P40" s="31"/>
      <c r="Q40" s="32">
        <f t="shared" si="4"/>
        <v>54789530.300000004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  <c r="AJ40" s="1"/>
    </row>
    <row r="41" spans="1:36" ht="31.5" x14ac:dyDescent="0.25">
      <c r="A41" s="18" t="str">
        <f t="shared" si="3"/>
        <v>2.4.9</v>
      </c>
      <c r="B41" s="38" t="s">
        <v>53</v>
      </c>
      <c r="C41" s="30">
        <f>+SUMIF([1]!MatrizPre2026[Cod.Ref CCP Cuenta],LEFT(B41,5),[1]!MatrizPre2026[Pres. Inicial])</f>
        <v>500000000</v>
      </c>
      <c r="D41" s="39">
        <v>500000000</v>
      </c>
      <c r="E41" s="31">
        <f>SUMIFS([1]!MatrizPre2025[Devengado Aprobado],[1]!MatrizPre2025[Cod.Ref CCP Cuenta],'Ejecución mensual'!$A41,[1]!MatrizPre2025[Mes.Hist.Registro],E$7)</f>
        <v>0</v>
      </c>
      <c r="F41" s="31">
        <f>SUMIFS([1]!MatrizPre2025[Devengado Aprobado],[1]!MatrizPre2025[Cod.Ref CCP Cuenta],'Ejecución mensual'!$A41,[1]!MatrizPre2025[Mes.Hist.Registro],F$7)</f>
        <v>41666666.659999996</v>
      </c>
      <c r="G41" s="31">
        <f>SUMIFS([1]!MatrizPre2025[Devengado Aprobado],[1]!MatrizPre2025[Cod.Ref CCP Cuenta],'Ejecución mensual'!$A41,[1]!MatrizPre2025[Mes.Hist.Registro],G$7)</f>
        <v>41666666.659999996</v>
      </c>
      <c r="H41" s="31">
        <f>SUMIFS([1]!MatrizPre2025[Devengado Aprobado],[1]!MatrizPre2025[Cod.Ref CCP Cuenta],'Ejecución mensual'!$A41,[1]!MatrizPre2025[Mes.Hist.Registro],H$7)</f>
        <v>41666666.659999996</v>
      </c>
      <c r="I41" s="31">
        <f>SUMIFS([1]!MatrizPre2025[Devengado Aprobado],[1]!MatrizPre2025[Cod.Ref CCP Cuenta],'Ejecución mensual'!$A41,[1]!MatrizPre2025[Mes.Hist.Registro],I$7)</f>
        <v>41666666.659999996</v>
      </c>
      <c r="J41" s="31">
        <f>SUMIFS([1]!MatrizPre2025[Devengado Aprobado],[1]!MatrizPre2025[Cod.Ref CCP Cuenta],'Ejecución mensual'!$A41,[1]!MatrizPre2025[Mes.Hist.Registro],J$7)</f>
        <v>41666666.659999996</v>
      </c>
      <c r="K41" s="31">
        <f>SUMIFS([1]!MatrizPre2025[Devengado Aprobado],[1]!MatrizPre2025[Cod.Ref CCP Cuenta],'Ejecución mensual'!$A41,[1]!MatrizPre2025[Mes.Hist.Registro],K$7)</f>
        <v>83333333.319999993</v>
      </c>
      <c r="L41" s="31">
        <f>SUMIFS([1]!MatrizPre2025[Devengado Aprobado],[1]!MatrizPre2025[Cod.Ref CCP Cuenta],'Ejecución mensual'!$A41,[1]!MatrizPre2025[Mes.Hist.Registro],L$7)</f>
        <v>41666666.659999996</v>
      </c>
      <c r="M41" s="31">
        <f>SUMIFS([1]!MatrizPre2025[Devengado Aprobado],[1]!MatrizPre2025[Cod.Ref CCP Cuenta],'Ejecución mensual'!$A41,[1]!MatrizPre2025[Mes.Hist.Registro],M$7)</f>
        <v>41666666.659999996</v>
      </c>
      <c r="N41" s="31">
        <f>SUMIFS([1]!MatrizPre2025[Devengado Aprobado],[1]!MatrizPre2025[Cod.Ref CCP Cuenta],'Ejecución mensual'!$A41,[1]!MatrizPre2025[Mes.Hist.Registro],N$7)</f>
        <v>41666666.659999996</v>
      </c>
      <c r="O41" s="31"/>
      <c r="P41" s="31"/>
      <c r="Q41" s="32">
        <f t="shared" si="4"/>
        <v>416666666.5999999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J41" s="1"/>
    </row>
    <row r="42" spans="1:36" s="11" customFormat="1" ht="15.75" x14ac:dyDescent="0.25">
      <c r="A42" s="18"/>
      <c r="B42" s="34" t="s">
        <v>54</v>
      </c>
      <c r="C42" s="26">
        <f>+SUM(C43:C49)</f>
        <v>4323000000</v>
      </c>
      <c r="D42" s="27">
        <f>SUM(D43:D49)</f>
        <v>5340222343</v>
      </c>
      <c r="E42" s="28">
        <f t="shared" ref="E42:P42" si="8">SUM(E43:E49)</f>
        <v>0</v>
      </c>
      <c r="F42" s="28">
        <f t="shared" si="8"/>
        <v>0</v>
      </c>
      <c r="G42" s="28">
        <f t="shared" si="8"/>
        <v>0</v>
      </c>
      <c r="H42" s="28">
        <f t="shared" si="8"/>
        <v>0</v>
      </c>
      <c r="I42" s="28">
        <f t="shared" si="8"/>
        <v>0</v>
      </c>
      <c r="J42" s="28">
        <f t="shared" si="8"/>
        <v>140373.68</v>
      </c>
      <c r="K42" s="28">
        <f t="shared" si="8"/>
        <v>0</v>
      </c>
      <c r="L42" s="28">
        <f t="shared" si="8"/>
        <v>905113953.61000001</v>
      </c>
      <c r="M42" s="28">
        <f t="shared" si="8"/>
        <v>0</v>
      </c>
      <c r="N42" s="28">
        <f t="shared" si="8"/>
        <v>600000000</v>
      </c>
      <c r="O42" s="28">
        <f t="shared" si="8"/>
        <v>0</v>
      </c>
      <c r="P42" s="28">
        <f t="shared" si="8"/>
        <v>0</v>
      </c>
      <c r="Q42" s="28">
        <f t="shared" si="4"/>
        <v>1505254327.29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36" ht="31.5" x14ac:dyDescent="0.25">
      <c r="A43" s="18" t="str">
        <f t="shared" si="3"/>
        <v>2.5.1</v>
      </c>
      <c r="B43" s="38" t="s">
        <v>55</v>
      </c>
      <c r="C43" s="30">
        <f>+SUMIF([1]!MatrizPre2026[Cod.Ref CCP Cuenta],LEFT(B43,5),[1]!MatrizPre2026[Pres. Inicial])</f>
        <v>0</v>
      </c>
      <c r="D43" s="39">
        <v>0</v>
      </c>
      <c r="E43" s="31">
        <f>SUMIFS([1]!MatrizPre2025[Devengado Aprobado],[1]!MatrizPre2025[Cod.Ref CCP Cuenta],'Ejecución mensual'!$A43,[1]!MatrizPre2025[Mes.Hist.Registro],E$7)</f>
        <v>0</v>
      </c>
      <c r="F43" s="31">
        <f>SUMIFS([1]!MatrizPre2025[Devengado Aprobado],[1]!MatrizPre2025[Cod.Ref CCP Cuenta],'Ejecución mensual'!$A43,[1]!MatrizPre2025[Mes.Hist.Registro],F$7)</f>
        <v>0</v>
      </c>
      <c r="G43" s="31">
        <f>SUMIFS([1]!MatrizPre2025[Devengado Aprobado],[1]!MatrizPre2025[Cod.Ref CCP Cuenta],'Ejecución mensual'!$A43,[1]!MatrizPre2025[Mes.Hist.Registro],G$7)</f>
        <v>0</v>
      </c>
      <c r="H43" s="31">
        <f>SUMIFS([1]!MatrizPre2025[Devengado Aprobado],[1]!MatrizPre2025[Cod.Ref CCP Cuenta],'Ejecución mensual'!$A43,[1]!MatrizPre2025[Mes.Hist.Registro],H$7)</f>
        <v>0</v>
      </c>
      <c r="I43" s="31">
        <f>SUMIFS([1]!MatrizPre2025[Devengado Aprobado],[1]!MatrizPre2025[Cod.Ref CCP Cuenta],'Ejecución mensual'!$A43,[1]!MatrizPre2025[Mes.Hist.Registro],I$7)</f>
        <v>0</v>
      </c>
      <c r="J43" s="31">
        <f>SUMIFS([1]!MatrizPre2025[Devengado Aprobado],[1]!MatrizPre2025[Cod.Ref CCP Cuenta],'Ejecución mensual'!$A43,[1]!MatrizPre2025[Mes.Hist.Registro],J$7)</f>
        <v>0</v>
      </c>
      <c r="K43" s="31">
        <f>SUMIFS([1]!MatrizPre2025[Devengado Aprobado],[1]!MatrizPre2025[Cod.Ref CCP Cuenta],'Ejecución mensual'!$A43,[1]!MatrizPre2025[Mes.Hist.Registro],K$7)</f>
        <v>0</v>
      </c>
      <c r="L43" s="31">
        <f>SUMIFS([1]!MatrizPre2025[Devengado Aprobado],[1]!MatrizPre2025[Cod.Ref CCP Cuenta],'Ejecución mensual'!$A43,[1]!MatrizPre2025[Mes.Hist.Registro],L$7)</f>
        <v>0</v>
      </c>
      <c r="M43" s="31">
        <f>SUMIFS([1]!MatrizPre2025[Devengado Aprobado],[1]!MatrizPre2025[Cod.Ref CCP Cuenta],'Ejecución mensual'!$A43,[1]!MatrizPre2025[Mes.Hist.Registro],M$7)</f>
        <v>0</v>
      </c>
      <c r="N43" s="31">
        <f>SUMIFS([1]!MatrizPre2025[Devengado Aprobado],[1]!MatrizPre2025[Cod.Ref CCP Cuenta],'Ejecución mensual'!$A43,[1]!MatrizPre2025[Mes.Hist.Registro],N$7)</f>
        <v>0</v>
      </c>
      <c r="O43" s="31"/>
      <c r="P43" s="31"/>
      <c r="Q43" s="32">
        <f t="shared" si="4"/>
        <v>0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  <c r="AJ43" s="1"/>
    </row>
    <row r="44" spans="1:36" ht="31.5" x14ac:dyDescent="0.25">
      <c r="A44" s="18" t="str">
        <f t="shared" si="3"/>
        <v>2.5.2</v>
      </c>
      <c r="B44" s="38" t="s">
        <v>56</v>
      </c>
      <c r="C44" s="30">
        <f>+SUMIF([1]!MatrizPre2026[Cod.Ref CCP Cuenta],LEFT(B44,5),[1]!MatrizPre2026[Pres. Inicial])</f>
        <v>0</v>
      </c>
      <c r="D44" s="39">
        <v>0</v>
      </c>
      <c r="E44" s="31">
        <f>SUMIFS([1]!MatrizPre2025[Devengado Aprobado],[1]!MatrizPre2025[Cod.Ref CCP Cuenta],'Ejecución mensual'!$A44,[1]!MatrizPre2025[Mes.Hist.Registro],E$7)</f>
        <v>0</v>
      </c>
      <c r="F44" s="31">
        <f>SUMIFS([1]!MatrizPre2025[Devengado Aprobado],[1]!MatrizPre2025[Cod.Ref CCP Cuenta],'Ejecución mensual'!$A44,[1]!MatrizPre2025[Mes.Hist.Registro],F$7)</f>
        <v>0</v>
      </c>
      <c r="G44" s="31">
        <f>SUMIFS([1]!MatrizPre2025[Devengado Aprobado],[1]!MatrizPre2025[Cod.Ref CCP Cuenta],'Ejecución mensual'!$A44,[1]!MatrizPre2025[Mes.Hist.Registro],G$7)</f>
        <v>0</v>
      </c>
      <c r="H44" s="31">
        <f>SUMIFS([1]!MatrizPre2025[Devengado Aprobado],[1]!MatrizPre2025[Cod.Ref CCP Cuenta],'Ejecución mensual'!$A44,[1]!MatrizPre2025[Mes.Hist.Registro],H$7)</f>
        <v>0</v>
      </c>
      <c r="I44" s="31">
        <f>SUMIFS([1]!MatrizPre2025[Devengado Aprobado],[1]!MatrizPre2025[Cod.Ref CCP Cuenta],'Ejecución mensual'!$A44,[1]!MatrizPre2025[Mes.Hist.Registro],I$7)</f>
        <v>0</v>
      </c>
      <c r="J44" s="31">
        <f>SUMIFS([1]!MatrizPre2025[Devengado Aprobado],[1]!MatrizPre2025[Cod.Ref CCP Cuenta],'Ejecución mensual'!$A44,[1]!MatrizPre2025[Mes.Hist.Registro],J$7)</f>
        <v>0</v>
      </c>
      <c r="K44" s="31">
        <f>SUMIFS([1]!MatrizPre2025[Devengado Aprobado],[1]!MatrizPre2025[Cod.Ref CCP Cuenta],'Ejecución mensual'!$A44,[1]!MatrizPre2025[Mes.Hist.Registro],K$7)</f>
        <v>0</v>
      </c>
      <c r="L44" s="31">
        <f>SUMIFS([1]!MatrizPre2025[Devengado Aprobado],[1]!MatrizPre2025[Cod.Ref CCP Cuenta],'Ejecución mensual'!$A44,[1]!MatrizPre2025[Mes.Hist.Registro],L$7)</f>
        <v>0</v>
      </c>
      <c r="M44" s="31">
        <f>SUMIFS([1]!MatrizPre2025[Devengado Aprobado],[1]!MatrizPre2025[Cod.Ref CCP Cuenta],'Ejecución mensual'!$A44,[1]!MatrizPre2025[Mes.Hist.Registro],M$7)</f>
        <v>0</v>
      </c>
      <c r="N44" s="31">
        <f>SUMIFS([1]!MatrizPre2025[Devengado Aprobado],[1]!MatrizPre2025[Cod.Ref CCP Cuenta],'Ejecución mensual'!$A44,[1]!MatrizPre2025[Mes.Hist.Registro],N$7)</f>
        <v>0</v>
      </c>
      <c r="O44" s="31"/>
      <c r="P44" s="31"/>
      <c r="Q44" s="32">
        <f t="shared" si="4"/>
        <v>0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J44" s="1"/>
    </row>
    <row r="45" spans="1:36" ht="31.5" x14ac:dyDescent="0.25">
      <c r="A45" s="18" t="str">
        <f t="shared" si="3"/>
        <v>2.5.3</v>
      </c>
      <c r="B45" s="38" t="s">
        <v>57</v>
      </c>
      <c r="C45" s="30">
        <f>+SUMIF([1]!MatrizPre2026[Cod.Ref CCP Cuenta],LEFT(B45,5),[1]!MatrizPre2026[Pres. Inicial])</f>
        <v>0</v>
      </c>
      <c r="D45" s="39">
        <v>0</v>
      </c>
      <c r="E45" s="31">
        <f>SUMIFS([1]!MatrizPre2025[Devengado Aprobado],[1]!MatrizPre2025[Cod.Ref CCP Cuenta],'Ejecución mensual'!$A45,[1]!MatrizPre2025[Mes.Hist.Registro],E$7)</f>
        <v>0</v>
      </c>
      <c r="F45" s="31">
        <f>SUMIFS([1]!MatrizPre2025[Devengado Aprobado],[1]!MatrizPre2025[Cod.Ref CCP Cuenta],'Ejecución mensual'!$A45,[1]!MatrizPre2025[Mes.Hist.Registro],F$7)</f>
        <v>0</v>
      </c>
      <c r="G45" s="31">
        <f>SUMIFS([1]!MatrizPre2025[Devengado Aprobado],[1]!MatrizPre2025[Cod.Ref CCP Cuenta],'Ejecución mensual'!$A45,[1]!MatrizPre2025[Mes.Hist.Registro],G$7)</f>
        <v>0</v>
      </c>
      <c r="H45" s="31">
        <f>SUMIFS([1]!MatrizPre2025[Devengado Aprobado],[1]!MatrizPre2025[Cod.Ref CCP Cuenta],'Ejecución mensual'!$A45,[1]!MatrizPre2025[Mes.Hist.Registro],H$7)</f>
        <v>0</v>
      </c>
      <c r="I45" s="31">
        <f>SUMIFS([1]!MatrizPre2025[Devengado Aprobado],[1]!MatrizPre2025[Cod.Ref CCP Cuenta],'Ejecución mensual'!$A45,[1]!MatrizPre2025[Mes.Hist.Registro],I$7)</f>
        <v>0</v>
      </c>
      <c r="J45" s="31">
        <f>SUMIFS([1]!MatrizPre2025[Devengado Aprobado],[1]!MatrizPre2025[Cod.Ref CCP Cuenta],'Ejecución mensual'!$A45,[1]!MatrizPre2025[Mes.Hist.Registro],J$7)</f>
        <v>0</v>
      </c>
      <c r="K45" s="31">
        <f>SUMIFS([1]!MatrizPre2025[Devengado Aprobado],[1]!MatrizPre2025[Cod.Ref CCP Cuenta],'Ejecución mensual'!$A45,[1]!MatrizPre2025[Mes.Hist.Registro],K$7)</f>
        <v>0</v>
      </c>
      <c r="L45" s="31">
        <f>SUMIFS([1]!MatrizPre2025[Devengado Aprobado],[1]!MatrizPre2025[Cod.Ref CCP Cuenta],'Ejecución mensual'!$A45,[1]!MatrizPre2025[Mes.Hist.Registro],L$7)</f>
        <v>0</v>
      </c>
      <c r="M45" s="31">
        <f>SUMIFS([1]!MatrizPre2025[Devengado Aprobado],[1]!MatrizPre2025[Cod.Ref CCP Cuenta],'Ejecución mensual'!$A45,[1]!MatrizPre2025[Mes.Hist.Registro],M$7)</f>
        <v>0</v>
      </c>
      <c r="N45" s="31">
        <f>SUMIFS([1]!MatrizPre2025[Devengado Aprobado],[1]!MatrizPre2025[Cod.Ref CCP Cuenta],'Ejecución mensual'!$A45,[1]!MatrizPre2025[Mes.Hist.Registro],N$7)</f>
        <v>0</v>
      </c>
      <c r="O45" s="31"/>
      <c r="P45" s="31"/>
      <c r="Q45" s="32">
        <f t="shared" si="4"/>
        <v>0</v>
      </c>
      <c r="R45" s="10"/>
      <c r="S45" s="10"/>
      <c r="T45" s="10"/>
      <c r="U45" s="10"/>
      <c r="V45" s="10"/>
      <c r="W45" s="10"/>
      <c r="X45" s="10"/>
      <c r="Y45" s="10"/>
      <c r="Z45" s="10"/>
      <c r="AA45" s="10"/>
      <c r="AJ45" s="1"/>
    </row>
    <row r="46" spans="1:36" ht="31.5" x14ac:dyDescent="0.25">
      <c r="A46" s="18" t="str">
        <f t="shared" si="3"/>
        <v>2.5.4</v>
      </c>
      <c r="B46" s="38" t="s">
        <v>58</v>
      </c>
      <c r="C46" s="30">
        <f>+SUMIF([1]!MatrizPre2026[Cod.Ref CCP Cuenta],LEFT(B46,5),[1]!MatrizPre2026[Pres. Inicial])</f>
        <v>4323000000</v>
      </c>
      <c r="D46" s="39">
        <v>5340222343</v>
      </c>
      <c r="E46" s="31">
        <f>SUMIFS([1]!MatrizPre2025[Devengado Aprobado],[1]!MatrizPre2025[Cod.Ref CCP Cuenta],'Ejecución mensual'!$A46,[1]!MatrizPre2025[Mes.Hist.Registro],E$7)</f>
        <v>0</v>
      </c>
      <c r="F46" s="31">
        <f>SUMIFS([1]!MatrizPre2025[Devengado Aprobado],[1]!MatrizPre2025[Cod.Ref CCP Cuenta],'Ejecución mensual'!$A46,[1]!MatrizPre2025[Mes.Hist.Registro],F$7)</f>
        <v>0</v>
      </c>
      <c r="G46" s="31">
        <f>SUMIFS([1]!MatrizPre2025[Devengado Aprobado],[1]!MatrizPre2025[Cod.Ref CCP Cuenta],'Ejecución mensual'!$A46,[1]!MatrizPre2025[Mes.Hist.Registro],G$7)</f>
        <v>0</v>
      </c>
      <c r="H46" s="31">
        <f>SUMIFS([1]!MatrizPre2025[Devengado Aprobado],[1]!MatrizPre2025[Cod.Ref CCP Cuenta],'Ejecución mensual'!$A46,[1]!MatrizPre2025[Mes.Hist.Registro],H$7)</f>
        <v>0</v>
      </c>
      <c r="I46" s="31">
        <f>SUMIFS([1]!MatrizPre2025[Devengado Aprobado],[1]!MatrizPre2025[Cod.Ref CCP Cuenta],'Ejecución mensual'!$A46,[1]!MatrizPre2025[Mes.Hist.Registro],I$7)</f>
        <v>0</v>
      </c>
      <c r="J46" s="31">
        <f>SUMIFS([1]!MatrizPre2025[Devengado Aprobado],[1]!MatrizPre2025[Cod.Ref CCP Cuenta],'Ejecución mensual'!$A46,[1]!MatrizPre2025[Mes.Hist.Registro],J$7)</f>
        <v>140373.68</v>
      </c>
      <c r="K46" s="31">
        <f>SUMIFS([1]!MatrizPre2025[Devengado Aprobado],[1]!MatrizPre2025[Cod.Ref CCP Cuenta],'Ejecución mensual'!$A46,[1]!MatrizPre2025[Mes.Hist.Registro],K$7)</f>
        <v>0</v>
      </c>
      <c r="L46" s="31">
        <f>SUMIFS([1]!MatrizPre2025[Devengado Aprobado],[1]!MatrizPre2025[Cod.Ref CCP Cuenta],'Ejecución mensual'!$A46,[1]!MatrizPre2025[Mes.Hist.Registro],L$7)</f>
        <v>905113953.61000001</v>
      </c>
      <c r="M46" s="31">
        <f>SUMIFS([1]!MatrizPre2025[Devengado Aprobado],[1]!MatrizPre2025[Cod.Ref CCP Cuenta],'Ejecución mensual'!$A46,[1]!MatrizPre2025[Mes.Hist.Registro],M$7)</f>
        <v>0</v>
      </c>
      <c r="N46" s="31">
        <f>SUMIFS([1]!MatrizPre2025[Devengado Aprobado],[1]!MatrizPre2025[Cod.Ref CCP Cuenta],'Ejecución mensual'!$A46,[1]!MatrizPre2025[Mes.Hist.Registro],N$7)</f>
        <v>600000000</v>
      </c>
      <c r="O46" s="31"/>
      <c r="P46" s="31"/>
      <c r="Q46" s="32">
        <f t="shared" si="4"/>
        <v>1505254327.29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J46" s="1"/>
    </row>
    <row r="47" spans="1:36" ht="31.5" x14ac:dyDescent="0.25">
      <c r="A47" s="18" t="str">
        <f t="shared" si="3"/>
        <v>2.5.5</v>
      </c>
      <c r="B47" s="38" t="s">
        <v>59</v>
      </c>
      <c r="C47" s="30">
        <f>+SUMIF([1]!MatrizPre2026[Cod.Ref CCP Cuenta],LEFT(B47,5),[1]!MatrizPre2026[Pres. Inicial])</f>
        <v>0</v>
      </c>
      <c r="D47" s="39">
        <v>0</v>
      </c>
      <c r="E47" s="31">
        <f>SUMIFS([1]!MatrizPre2025[Devengado Aprobado],[1]!MatrizPre2025[Cod.Ref CCP Cuenta],'Ejecución mensual'!$A47,[1]!MatrizPre2025[Mes.Hist.Registro],E$7)</f>
        <v>0</v>
      </c>
      <c r="F47" s="31">
        <f>SUMIFS([1]!MatrizPre2025[Devengado Aprobado],[1]!MatrizPre2025[Cod.Ref CCP Cuenta],'Ejecución mensual'!$A47,[1]!MatrizPre2025[Mes.Hist.Registro],F$7)</f>
        <v>0</v>
      </c>
      <c r="G47" s="31">
        <f>SUMIFS([1]!MatrizPre2025[Devengado Aprobado],[1]!MatrizPre2025[Cod.Ref CCP Cuenta],'Ejecución mensual'!$A47,[1]!MatrizPre2025[Mes.Hist.Registro],G$7)</f>
        <v>0</v>
      </c>
      <c r="H47" s="31">
        <f>SUMIFS([1]!MatrizPre2025[Devengado Aprobado],[1]!MatrizPre2025[Cod.Ref CCP Cuenta],'Ejecución mensual'!$A47,[1]!MatrizPre2025[Mes.Hist.Registro],H$7)</f>
        <v>0</v>
      </c>
      <c r="I47" s="31">
        <f>SUMIFS([1]!MatrizPre2025[Devengado Aprobado],[1]!MatrizPre2025[Cod.Ref CCP Cuenta],'Ejecución mensual'!$A47,[1]!MatrizPre2025[Mes.Hist.Registro],I$7)</f>
        <v>0</v>
      </c>
      <c r="J47" s="31">
        <f>SUMIFS([1]!MatrizPre2025[Devengado Aprobado],[1]!MatrizPre2025[Cod.Ref CCP Cuenta],'Ejecución mensual'!$A47,[1]!MatrizPre2025[Mes.Hist.Registro],J$7)</f>
        <v>0</v>
      </c>
      <c r="K47" s="31">
        <f>SUMIFS([1]!MatrizPre2025[Devengado Aprobado],[1]!MatrizPre2025[Cod.Ref CCP Cuenta],'Ejecución mensual'!$A47,[1]!MatrizPre2025[Mes.Hist.Registro],K$7)</f>
        <v>0</v>
      </c>
      <c r="L47" s="31">
        <f>SUMIFS([1]!MatrizPre2025[Devengado Aprobado],[1]!MatrizPre2025[Cod.Ref CCP Cuenta],'Ejecución mensual'!$A47,[1]!MatrizPre2025[Mes.Hist.Registro],L$7)</f>
        <v>0</v>
      </c>
      <c r="M47" s="31">
        <f>SUMIFS([1]!MatrizPre2025[Devengado Aprobado],[1]!MatrizPre2025[Cod.Ref CCP Cuenta],'Ejecución mensual'!$A47,[1]!MatrizPre2025[Mes.Hist.Registro],M$7)</f>
        <v>0</v>
      </c>
      <c r="N47" s="31">
        <f>SUMIFS([1]!MatrizPre2025[Devengado Aprobado],[1]!MatrizPre2025[Cod.Ref CCP Cuenta],'Ejecución mensual'!$A47,[1]!MatrizPre2025[Mes.Hist.Registro],N$7)</f>
        <v>0</v>
      </c>
      <c r="O47" s="31"/>
      <c r="P47" s="31"/>
      <c r="Q47" s="32">
        <f t="shared" si="4"/>
        <v>0</v>
      </c>
      <c r="R47" s="10"/>
      <c r="S47" s="10"/>
      <c r="T47" s="10"/>
      <c r="U47" s="10"/>
      <c r="V47" s="10"/>
      <c r="W47" s="10"/>
      <c r="X47" s="10"/>
      <c r="Y47" s="10"/>
      <c r="Z47" s="10"/>
      <c r="AA47" s="10"/>
      <c r="AJ47" s="1"/>
    </row>
    <row r="48" spans="1:36" ht="31.5" x14ac:dyDescent="0.25">
      <c r="A48" s="18" t="str">
        <f t="shared" si="3"/>
        <v>2.5.6</v>
      </c>
      <c r="B48" s="38" t="s">
        <v>60</v>
      </c>
      <c r="C48" s="30">
        <f>+SUMIF([1]!MatrizPre2026[Cod.Ref CCP Cuenta],LEFT(B48,5),[1]!MatrizPre2026[Pres. Inicial])</f>
        <v>0</v>
      </c>
      <c r="D48" s="39">
        <v>0</v>
      </c>
      <c r="E48" s="31">
        <f>SUMIFS([1]!MatrizPre2025[Devengado Aprobado],[1]!MatrizPre2025[Cod.Ref CCP Cuenta],'Ejecución mensual'!$A48,[1]!MatrizPre2025[Mes.Hist.Registro],E$7)</f>
        <v>0</v>
      </c>
      <c r="F48" s="31">
        <f>SUMIFS([1]!MatrizPre2025[Devengado Aprobado],[1]!MatrizPre2025[Cod.Ref CCP Cuenta],'Ejecución mensual'!$A48,[1]!MatrizPre2025[Mes.Hist.Registro],F$7)</f>
        <v>0</v>
      </c>
      <c r="G48" s="31">
        <f>SUMIFS([1]!MatrizPre2025[Devengado Aprobado],[1]!MatrizPre2025[Cod.Ref CCP Cuenta],'Ejecución mensual'!$A48,[1]!MatrizPre2025[Mes.Hist.Registro],G$7)</f>
        <v>0</v>
      </c>
      <c r="H48" s="31">
        <f>SUMIFS([1]!MatrizPre2025[Devengado Aprobado],[1]!MatrizPre2025[Cod.Ref CCP Cuenta],'Ejecución mensual'!$A48,[1]!MatrizPre2025[Mes.Hist.Registro],H$7)</f>
        <v>0</v>
      </c>
      <c r="I48" s="31">
        <f>SUMIFS([1]!MatrizPre2025[Devengado Aprobado],[1]!MatrizPre2025[Cod.Ref CCP Cuenta],'Ejecución mensual'!$A48,[1]!MatrizPre2025[Mes.Hist.Registro],I$7)</f>
        <v>0</v>
      </c>
      <c r="J48" s="31">
        <f>SUMIFS([1]!MatrizPre2025[Devengado Aprobado],[1]!MatrizPre2025[Cod.Ref CCP Cuenta],'Ejecución mensual'!$A48,[1]!MatrizPre2025[Mes.Hist.Registro],J$7)</f>
        <v>0</v>
      </c>
      <c r="K48" s="31">
        <f>SUMIFS([1]!MatrizPre2025[Devengado Aprobado],[1]!MatrizPre2025[Cod.Ref CCP Cuenta],'Ejecución mensual'!$A48,[1]!MatrizPre2025[Mes.Hist.Registro],K$7)</f>
        <v>0</v>
      </c>
      <c r="L48" s="31">
        <f>SUMIFS([1]!MatrizPre2025[Devengado Aprobado],[1]!MatrizPre2025[Cod.Ref CCP Cuenta],'Ejecución mensual'!$A48,[1]!MatrizPre2025[Mes.Hist.Registro],L$7)</f>
        <v>0</v>
      </c>
      <c r="M48" s="31">
        <f>SUMIFS([1]!MatrizPre2025[Devengado Aprobado],[1]!MatrizPre2025[Cod.Ref CCP Cuenta],'Ejecución mensual'!$A48,[1]!MatrizPre2025[Mes.Hist.Registro],M$7)</f>
        <v>0</v>
      </c>
      <c r="N48" s="31">
        <f>SUMIFS([1]!MatrizPre2025[Devengado Aprobado],[1]!MatrizPre2025[Cod.Ref CCP Cuenta],'Ejecución mensual'!$A48,[1]!MatrizPre2025[Mes.Hist.Registro],N$7)</f>
        <v>0</v>
      </c>
      <c r="O48" s="31"/>
      <c r="P48" s="31"/>
      <c r="Q48" s="32">
        <f t="shared" si="4"/>
        <v>0</v>
      </c>
      <c r="R48" s="10"/>
      <c r="S48" s="10"/>
      <c r="T48" s="10"/>
      <c r="U48" s="10"/>
      <c r="V48" s="10"/>
      <c r="W48" s="10"/>
      <c r="X48" s="10"/>
      <c r="Y48" s="10"/>
      <c r="Z48" s="10"/>
      <c r="AA48" s="10"/>
      <c r="AJ48" s="1"/>
    </row>
    <row r="49" spans="1:36" ht="31.5" x14ac:dyDescent="0.25">
      <c r="A49" s="18" t="str">
        <f t="shared" si="3"/>
        <v>2.5.9</v>
      </c>
      <c r="B49" s="38" t="s">
        <v>61</v>
      </c>
      <c r="C49" s="30">
        <f>+SUMIF([1]!MatrizPre2026[Cod.Ref CCP Cuenta],LEFT(B49,5),[1]!MatrizPre2026[Pres. Inicial])</f>
        <v>0</v>
      </c>
      <c r="D49" s="39">
        <v>0</v>
      </c>
      <c r="E49" s="31">
        <f>SUMIFS([1]!MatrizPre2025[Devengado Aprobado],[1]!MatrizPre2025[Cod.Ref CCP Cuenta],'Ejecución mensual'!$A49,[1]!MatrizPre2025[Mes.Hist.Registro],E$7)</f>
        <v>0</v>
      </c>
      <c r="F49" s="31">
        <f>SUMIFS([1]!MatrizPre2025[Devengado Aprobado],[1]!MatrizPre2025[Cod.Ref CCP Cuenta],'Ejecución mensual'!$A49,[1]!MatrizPre2025[Mes.Hist.Registro],F$7)</f>
        <v>0</v>
      </c>
      <c r="G49" s="31">
        <f>SUMIFS([1]!MatrizPre2025[Devengado Aprobado],[1]!MatrizPre2025[Cod.Ref CCP Cuenta],'Ejecución mensual'!$A49,[1]!MatrizPre2025[Mes.Hist.Registro],G$7)</f>
        <v>0</v>
      </c>
      <c r="H49" s="31">
        <f>SUMIFS([1]!MatrizPre2025[Devengado Aprobado],[1]!MatrizPre2025[Cod.Ref CCP Cuenta],'Ejecución mensual'!$A49,[1]!MatrizPre2025[Mes.Hist.Registro],H$7)</f>
        <v>0</v>
      </c>
      <c r="I49" s="31">
        <f>SUMIFS([1]!MatrizPre2025[Devengado Aprobado],[1]!MatrizPre2025[Cod.Ref CCP Cuenta],'Ejecución mensual'!$A49,[1]!MatrizPre2025[Mes.Hist.Registro],I$7)</f>
        <v>0</v>
      </c>
      <c r="J49" s="31">
        <f>SUMIFS([1]!MatrizPre2025[Devengado Aprobado],[1]!MatrizPre2025[Cod.Ref CCP Cuenta],'Ejecución mensual'!$A49,[1]!MatrizPre2025[Mes.Hist.Registro],J$7)</f>
        <v>0</v>
      </c>
      <c r="K49" s="31">
        <f>SUMIFS([1]!MatrizPre2025[Devengado Aprobado],[1]!MatrizPre2025[Cod.Ref CCP Cuenta],'Ejecución mensual'!$A49,[1]!MatrizPre2025[Mes.Hist.Registro],K$7)</f>
        <v>0</v>
      </c>
      <c r="L49" s="31">
        <f>SUMIFS([1]!MatrizPre2025[Devengado Aprobado],[1]!MatrizPre2025[Cod.Ref CCP Cuenta],'Ejecución mensual'!$A49,[1]!MatrizPre2025[Mes.Hist.Registro],L$7)</f>
        <v>0</v>
      </c>
      <c r="M49" s="31">
        <f>SUMIFS([1]!MatrizPre2025[Devengado Aprobado],[1]!MatrizPre2025[Cod.Ref CCP Cuenta],'Ejecución mensual'!$A49,[1]!MatrizPre2025[Mes.Hist.Registro],M$7)</f>
        <v>0</v>
      </c>
      <c r="N49" s="31">
        <f>SUMIFS([1]!MatrizPre2025[Devengado Aprobado],[1]!MatrizPre2025[Cod.Ref CCP Cuenta],'Ejecución mensual'!$A49,[1]!MatrizPre2025[Mes.Hist.Registro],N$7)</f>
        <v>0</v>
      </c>
      <c r="O49" s="31"/>
      <c r="P49" s="31"/>
      <c r="Q49" s="32">
        <f t="shared" si="4"/>
        <v>0</v>
      </c>
      <c r="R49" s="10"/>
      <c r="S49" s="10"/>
      <c r="T49" s="10"/>
      <c r="U49" s="10"/>
      <c r="V49" s="10"/>
      <c r="W49" s="10"/>
      <c r="X49" s="10"/>
      <c r="Y49" s="10"/>
      <c r="Z49" s="10"/>
      <c r="AA49" s="10"/>
      <c r="AJ49" s="1"/>
    </row>
    <row r="50" spans="1:36" s="11" customFormat="1" ht="15.75" x14ac:dyDescent="0.25">
      <c r="A50" s="18"/>
      <c r="B50" s="34" t="s">
        <v>62</v>
      </c>
      <c r="C50" s="26">
        <f>SUM(C51:C59)</f>
        <v>547642239</v>
      </c>
      <c r="D50" s="27">
        <f>SUM(D51:D59)</f>
        <v>158875102.67999998</v>
      </c>
      <c r="E50" s="28">
        <f t="shared" ref="E50:P50" si="9">SUM(E51:E59)</f>
        <v>3515699.87</v>
      </c>
      <c r="F50" s="28">
        <f t="shared" si="9"/>
        <v>5038113.3099999996</v>
      </c>
      <c r="G50" s="28">
        <f t="shared" si="9"/>
        <v>30529438.34</v>
      </c>
      <c r="H50" s="28">
        <f t="shared" si="9"/>
        <v>3114130.91</v>
      </c>
      <c r="I50" s="28">
        <f t="shared" si="9"/>
        <v>4079917.51</v>
      </c>
      <c r="J50" s="28">
        <f t="shared" si="9"/>
        <v>6048739.4100000001</v>
      </c>
      <c r="K50" s="28">
        <f t="shared" si="9"/>
        <v>5785568.9799999995</v>
      </c>
      <c r="L50" s="28">
        <f t="shared" si="9"/>
        <v>1518441.8</v>
      </c>
      <c r="M50" s="28">
        <f t="shared" si="9"/>
        <v>3621145.36</v>
      </c>
      <c r="N50" s="28">
        <f t="shared" si="9"/>
        <v>1225720</v>
      </c>
      <c r="O50" s="28">
        <f t="shared" si="9"/>
        <v>0</v>
      </c>
      <c r="P50" s="28">
        <f t="shared" si="9"/>
        <v>0</v>
      </c>
      <c r="Q50" s="28">
        <f t="shared" si="4"/>
        <v>64476915.489999987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36" ht="15.75" x14ac:dyDescent="0.25">
      <c r="A51" s="18" t="str">
        <f t="shared" si="3"/>
        <v>2.6.1</v>
      </c>
      <c r="B51" s="38" t="s">
        <v>63</v>
      </c>
      <c r="C51" s="30">
        <f>+SUMIF([1]!MatrizPre2026[Cod.Ref CCP Cuenta],LEFT(B51,5),[1]!MatrizPre2026[Pres. Inicial])</f>
        <v>76773348</v>
      </c>
      <c r="D51" s="39">
        <v>66269797.279999994</v>
      </c>
      <c r="E51" s="31">
        <f>SUMIFS([1]!MatrizPre2025[Devengado Aprobado],[1]!MatrizPre2025[Cod.Ref CCP Cuenta],'Ejecución mensual'!$A51,[1]!MatrizPre2025[Mes.Hist.Registro],E$7)</f>
        <v>490999.85</v>
      </c>
      <c r="F51" s="31">
        <f>SUMIFS([1]!MatrizPre2025[Devengado Aprobado],[1]!MatrizPre2025[Cod.Ref CCP Cuenta],'Ejecución mensual'!$A51,[1]!MatrizPre2025[Mes.Hist.Registro],F$7)</f>
        <v>5038113.3099999996</v>
      </c>
      <c r="G51" s="31">
        <f>SUMIFS([1]!MatrizPre2025[Devengado Aprobado],[1]!MatrizPre2025[Cod.Ref CCP Cuenta],'Ejecución mensual'!$A51,[1]!MatrizPre2025[Mes.Hist.Registro],G$7)</f>
        <v>26307134.390000001</v>
      </c>
      <c r="H51" s="31">
        <f>SUMIFS([1]!MatrizPre2025[Devengado Aprobado],[1]!MatrizPre2025[Cod.Ref CCP Cuenta],'Ejecución mensual'!$A51,[1]!MatrizPre2025[Mes.Hist.Registro],H$7)</f>
        <v>163554.74999999997</v>
      </c>
      <c r="I51" s="31">
        <f>SUMIFS([1]!MatrizPre2025[Devengado Aprobado],[1]!MatrizPre2025[Cod.Ref CCP Cuenta],'Ejecución mensual'!$A51,[1]!MatrizPre2025[Mes.Hist.Registro],I$7)</f>
        <v>302752.78999999998</v>
      </c>
      <c r="J51" s="31">
        <f>SUMIFS([1]!MatrizPre2025[Devengado Aprobado],[1]!MatrizPre2025[Cod.Ref CCP Cuenta],'Ejecución mensual'!$A51,[1]!MatrizPre2025[Mes.Hist.Registro],J$7)</f>
        <v>2187188.23</v>
      </c>
      <c r="K51" s="31">
        <f>SUMIFS([1]!MatrizPre2025[Devengado Aprobado],[1]!MatrizPre2025[Cod.Ref CCP Cuenta],'Ejecución mensual'!$A51,[1]!MatrizPre2025[Mes.Hist.Registro],K$7)</f>
        <v>1592980.32</v>
      </c>
      <c r="L51" s="31">
        <f>SUMIFS([1]!MatrizPre2025[Devengado Aprobado],[1]!MatrizPre2025[Cod.Ref CCP Cuenta],'Ejecución mensual'!$A51,[1]!MatrizPre2025[Mes.Hist.Registro],L$7)</f>
        <v>1036658.24</v>
      </c>
      <c r="M51" s="31">
        <f>SUMIFS([1]!MatrizPre2025[Devengado Aprobado],[1]!MatrizPre2025[Cod.Ref CCP Cuenta],'Ejecución mensual'!$A51,[1]!MatrizPre2025[Mes.Hist.Registro],M$7)</f>
        <v>3291936.21</v>
      </c>
      <c r="N51" s="31">
        <f>SUMIFS([1]!MatrizPre2025[Devengado Aprobado],[1]!MatrizPre2025[Cod.Ref CCP Cuenta],'Ejecución mensual'!$A51,[1]!MatrizPre2025[Mes.Hist.Registro],N$7)</f>
        <v>206381.49</v>
      </c>
      <c r="O51" s="31"/>
      <c r="P51" s="31"/>
      <c r="Q51" s="32">
        <f t="shared" si="4"/>
        <v>40617699.580000006</v>
      </c>
      <c r="R51" s="10"/>
      <c r="S51" s="10"/>
      <c r="T51" s="10"/>
      <c r="U51" s="10"/>
      <c r="V51" s="10"/>
      <c r="W51" s="10"/>
      <c r="X51" s="10"/>
      <c r="Y51" s="10"/>
      <c r="Z51" s="10"/>
      <c r="AA51" s="10"/>
      <c r="AJ51" s="1"/>
    </row>
    <row r="52" spans="1:36" ht="31.5" x14ac:dyDescent="0.25">
      <c r="A52" s="18" t="str">
        <f t="shared" si="3"/>
        <v>2.6.2</v>
      </c>
      <c r="B52" s="38" t="s">
        <v>64</v>
      </c>
      <c r="C52" s="30">
        <f>+SUMIF([1]!MatrizPre2026[Cod.Ref CCP Cuenta],LEFT(B52,5),[1]!MatrizPre2026[Pres. Inicial])</f>
        <v>0</v>
      </c>
      <c r="D52" s="39">
        <v>2232884.12</v>
      </c>
      <c r="E52" s="31">
        <f>SUMIFS([1]!MatrizPre2025[Devengado Aprobado],[1]!MatrizPre2025[Cod.Ref CCP Cuenta],'Ejecución mensual'!$A52,[1]!MatrizPre2025[Mes.Hist.Registro],E$7)</f>
        <v>0</v>
      </c>
      <c r="F52" s="31">
        <f>SUMIFS([1]!MatrizPre2025[Devengado Aprobado],[1]!MatrizPre2025[Cod.Ref CCP Cuenta],'Ejecución mensual'!$A52,[1]!MatrizPre2025[Mes.Hist.Registro],F$7)</f>
        <v>0</v>
      </c>
      <c r="G52" s="31">
        <f>SUMIFS([1]!MatrizPre2025[Devengado Aprobado],[1]!MatrizPre2025[Cod.Ref CCP Cuenta],'Ejecución mensual'!$A52,[1]!MatrizPre2025[Mes.Hist.Registro],G$7)</f>
        <v>0</v>
      </c>
      <c r="H52" s="31">
        <f>SUMIFS([1]!MatrizPre2025[Devengado Aprobado],[1]!MatrizPre2025[Cod.Ref CCP Cuenta],'Ejecución mensual'!$A52,[1]!MatrizPre2025[Mes.Hist.Registro],H$7)</f>
        <v>0</v>
      </c>
      <c r="I52" s="31">
        <f>SUMIFS([1]!MatrizPre2025[Devengado Aprobado],[1]!MatrizPre2025[Cod.Ref CCP Cuenta],'Ejecución mensual'!$A52,[1]!MatrizPre2025[Mes.Hist.Registro],I$7)</f>
        <v>268922.14</v>
      </c>
      <c r="J52" s="31">
        <f>SUMIFS([1]!MatrizPre2025[Devengado Aprobado],[1]!MatrizPre2025[Cod.Ref CCP Cuenta],'Ejecución mensual'!$A52,[1]!MatrizPre2025[Mes.Hist.Registro],J$7)</f>
        <v>0</v>
      </c>
      <c r="K52" s="31">
        <f>SUMIFS([1]!MatrizPre2025[Devengado Aprobado],[1]!MatrizPre2025[Cod.Ref CCP Cuenta],'Ejecución mensual'!$A52,[1]!MatrizPre2025[Mes.Hist.Registro],K$7)</f>
        <v>1912775.94</v>
      </c>
      <c r="L52" s="31">
        <f>SUMIFS([1]!MatrizPre2025[Devengado Aprobado],[1]!MatrizPre2025[Cod.Ref CCP Cuenta],'Ejecución mensual'!$A52,[1]!MatrizPre2025[Mes.Hist.Registro],L$7)</f>
        <v>0</v>
      </c>
      <c r="M52" s="31">
        <f>SUMIFS([1]!MatrizPre2025[Devengado Aprobado],[1]!MatrizPre2025[Cod.Ref CCP Cuenta],'Ejecución mensual'!$A52,[1]!MatrizPre2025[Mes.Hist.Registro],M$7)</f>
        <v>0</v>
      </c>
      <c r="N52" s="31">
        <f>SUMIFS([1]!MatrizPre2025[Devengado Aprobado],[1]!MatrizPre2025[Cod.Ref CCP Cuenta],'Ejecución mensual'!$A52,[1]!MatrizPre2025[Mes.Hist.Registro],N$7)</f>
        <v>0</v>
      </c>
      <c r="O52" s="31"/>
      <c r="P52" s="31"/>
      <c r="Q52" s="32">
        <f t="shared" si="4"/>
        <v>2181698.08</v>
      </c>
      <c r="R52" s="10"/>
      <c r="S52" s="10"/>
      <c r="T52" s="10"/>
      <c r="U52" s="10"/>
      <c r="V52" s="10"/>
      <c r="W52" s="10"/>
      <c r="X52" s="10"/>
      <c r="Y52" s="10"/>
      <c r="Z52" s="10"/>
      <c r="AA52" s="10"/>
      <c r="AJ52" s="1"/>
    </row>
    <row r="53" spans="1:36" ht="31.5" x14ac:dyDescent="0.25">
      <c r="A53" s="18" t="str">
        <f t="shared" si="3"/>
        <v>2.6.3</v>
      </c>
      <c r="B53" s="38" t="s">
        <v>65</v>
      </c>
      <c r="C53" s="30">
        <f>+SUMIF([1]!MatrizPre2026[Cod.Ref CCP Cuenta],LEFT(B53,5),[1]!MatrizPre2026[Pres. Inicial])</f>
        <v>10951356</v>
      </c>
      <c r="D53" s="39">
        <v>21998896.390000001</v>
      </c>
      <c r="E53" s="31">
        <f>SUMIFS([1]!MatrizPre2025[Devengado Aprobado],[1]!MatrizPre2025[Cod.Ref CCP Cuenta],'Ejecución mensual'!$A53,[1]!MatrizPre2025[Mes.Hist.Registro],E$7)</f>
        <v>0</v>
      </c>
      <c r="F53" s="31">
        <f>SUMIFS([1]!MatrizPre2025[Devengado Aprobado],[1]!MatrizPre2025[Cod.Ref CCP Cuenta],'Ejecución mensual'!$A53,[1]!MatrizPre2025[Mes.Hist.Registro],F$7)</f>
        <v>0</v>
      </c>
      <c r="G53" s="31">
        <f>SUMIFS([1]!MatrizPre2025[Devengado Aprobado],[1]!MatrizPre2025[Cod.Ref CCP Cuenta],'Ejecución mensual'!$A53,[1]!MatrizPre2025[Mes.Hist.Registro],G$7)</f>
        <v>1440114.48</v>
      </c>
      <c r="H53" s="31">
        <f>SUMIFS([1]!MatrizPre2025[Devengado Aprobado],[1]!MatrizPre2025[Cod.Ref CCP Cuenta],'Ejecución mensual'!$A53,[1]!MatrizPre2025[Mes.Hist.Registro],H$7)</f>
        <v>2848976.18</v>
      </c>
      <c r="I53" s="31">
        <f>SUMIFS([1]!MatrizPre2025[Devengado Aprobado],[1]!MatrizPre2025[Cod.Ref CCP Cuenta],'Ejecución mensual'!$A53,[1]!MatrizPre2025[Mes.Hist.Registro],I$7)</f>
        <v>0</v>
      </c>
      <c r="J53" s="31">
        <f>SUMIFS([1]!MatrizPre2025[Devengado Aprobado],[1]!MatrizPre2025[Cod.Ref CCP Cuenta],'Ejecución mensual'!$A53,[1]!MatrizPre2025[Mes.Hist.Registro],J$7)</f>
        <v>669863.57999999996</v>
      </c>
      <c r="K53" s="31">
        <f>SUMIFS([1]!MatrizPre2025[Devengado Aprobado],[1]!MatrizPre2025[Cod.Ref CCP Cuenta],'Ejecución mensual'!$A53,[1]!MatrizPre2025[Mes.Hist.Registro],K$7)</f>
        <v>0</v>
      </c>
      <c r="L53" s="31">
        <f>SUMIFS([1]!MatrizPre2025[Devengado Aprobado],[1]!MatrizPre2025[Cod.Ref CCP Cuenta],'Ejecución mensual'!$A53,[1]!MatrizPre2025[Mes.Hist.Registro],L$7)</f>
        <v>180234.6</v>
      </c>
      <c r="M53" s="31">
        <f>SUMIFS([1]!MatrizPre2025[Devengado Aprobado],[1]!MatrizPre2025[Cod.Ref CCP Cuenta],'Ejecución mensual'!$A53,[1]!MatrizPre2025[Mes.Hist.Registro],M$7)</f>
        <v>16317.150000000001</v>
      </c>
      <c r="N53" s="31">
        <f>SUMIFS([1]!MatrizPre2025[Devengado Aprobado],[1]!MatrizPre2025[Cod.Ref CCP Cuenta],'Ejecución mensual'!$A53,[1]!MatrizPre2025[Mes.Hist.Registro],N$7)</f>
        <v>0</v>
      </c>
      <c r="O53" s="31"/>
      <c r="P53" s="31"/>
      <c r="Q53" s="32">
        <f t="shared" si="4"/>
        <v>5155505.99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J53" s="1"/>
    </row>
    <row r="54" spans="1:36" ht="31.5" x14ac:dyDescent="0.25">
      <c r="A54" s="18" t="str">
        <f t="shared" si="3"/>
        <v>2.6.4</v>
      </c>
      <c r="B54" s="38" t="s">
        <v>66</v>
      </c>
      <c r="C54" s="30">
        <f>+SUMIF([1]!MatrizPre2026[Cod.Ref CCP Cuenta],LEFT(B54,5),[1]!MatrizPre2026[Pres. Inicial])</f>
        <v>33452357</v>
      </c>
      <c r="D54" s="39">
        <v>29087667.540000003</v>
      </c>
      <c r="E54" s="31">
        <f>SUMIFS([1]!MatrizPre2025[Devengado Aprobado],[1]!MatrizPre2025[Cod.Ref CCP Cuenta],'Ejecución mensual'!$A54,[1]!MatrizPre2025[Mes.Hist.Registro],E$7)</f>
        <v>0</v>
      </c>
      <c r="F54" s="31">
        <f>SUMIFS([1]!MatrizPre2025[Devengado Aprobado],[1]!MatrizPre2025[Cod.Ref CCP Cuenta],'Ejecución mensual'!$A54,[1]!MatrizPre2025[Mes.Hist.Registro],F$7)</f>
        <v>0</v>
      </c>
      <c r="G54" s="31">
        <f>SUMIFS([1]!MatrizPre2025[Devengado Aprobado],[1]!MatrizPre2025[Cod.Ref CCP Cuenta],'Ejecución mensual'!$A54,[1]!MatrizPre2025[Mes.Hist.Registro],G$7)</f>
        <v>0</v>
      </c>
      <c r="H54" s="31">
        <f>SUMIFS([1]!MatrizPre2025[Devengado Aprobado],[1]!MatrizPre2025[Cod.Ref CCP Cuenta],'Ejecución mensual'!$A54,[1]!MatrizPre2025[Mes.Hist.Registro],H$7)</f>
        <v>0</v>
      </c>
      <c r="I54" s="31">
        <f>SUMIFS([1]!MatrizPre2025[Devengado Aprobado],[1]!MatrizPre2025[Cod.Ref CCP Cuenta],'Ejecución mensual'!$A54,[1]!MatrizPre2025[Mes.Hist.Registro],I$7)</f>
        <v>0</v>
      </c>
      <c r="J54" s="31">
        <f>SUMIFS([1]!MatrizPre2025[Devengado Aprobado],[1]!MatrizPre2025[Cod.Ref CCP Cuenta],'Ejecución mensual'!$A54,[1]!MatrizPre2025[Mes.Hist.Registro],J$7)</f>
        <v>0</v>
      </c>
      <c r="K54" s="31">
        <f>SUMIFS([1]!MatrizPre2025[Devengado Aprobado],[1]!MatrizPre2025[Cod.Ref CCP Cuenta],'Ejecución mensual'!$A54,[1]!MatrizPre2025[Mes.Hist.Registro],K$7)</f>
        <v>0</v>
      </c>
      <c r="L54" s="31">
        <f>SUMIFS([1]!MatrizPre2025[Devengado Aprobado],[1]!MatrizPre2025[Cod.Ref CCP Cuenta],'Ejecución mensual'!$A54,[1]!MatrizPre2025[Mes.Hist.Registro],L$7)</f>
        <v>0</v>
      </c>
      <c r="M54" s="31">
        <f>SUMIFS([1]!MatrizPre2025[Devengado Aprobado],[1]!MatrizPre2025[Cod.Ref CCP Cuenta],'Ejecución mensual'!$A54,[1]!MatrizPre2025[Mes.Hist.Registro],M$7)</f>
        <v>0</v>
      </c>
      <c r="N54" s="31">
        <f>SUMIFS([1]!MatrizPre2025[Devengado Aprobado],[1]!MatrizPre2025[Cod.Ref CCP Cuenta],'Ejecución mensual'!$A54,[1]!MatrizPre2025[Mes.Hist.Registro],N$7)</f>
        <v>0</v>
      </c>
      <c r="O54" s="31"/>
      <c r="P54" s="31"/>
      <c r="Q54" s="32">
        <f t="shared" si="4"/>
        <v>0</v>
      </c>
      <c r="R54" s="10"/>
      <c r="S54" s="10"/>
      <c r="T54" s="10"/>
      <c r="U54" s="10"/>
      <c r="V54" s="10"/>
      <c r="W54" s="10"/>
      <c r="X54" s="10"/>
      <c r="Y54" s="10"/>
      <c r="Z54" s="10"/>
      <c r="AA54" s="10"/>
      <c r="AJ54" s="1"/>
    </row>
    <row r="55" spans="1:36" ht="31.5" x14ac:dyDescent="0.25">
      <c r="A55" s="18" t="str">
        <f t="shared" si="3"/>
        <v>2.6.5</v>
      </c>
      <c r="B55" s="38" t="s">
        <v>67</v>
      </c>
      <c r="C55" s="30">
        <f>+SUMIF([1]!MatrizPre2026[Cod.Ref CCP Cuenta],LEFT(B55,5),[1]!MatrizPre2026[Pres. Inicial])</f>
        <v>426465178</v>
      </c>
      <c r="D55" s="39">
        <v>27976479.009999998</v>
      </c>
      <c r="E55" s="31">
        <f>SUMIFS([1]!MatrizPre2025[Devengado Aprobado],[1]!MatrizPre2025[Cod.Ref CCP Cuenta],'Ejecución mensual'!$A55,[1]!MatrizPre2025[Mes.Hist.Registro],E$7)</f>
        <v>1964700</v>
      </c>
      <c r="F55" s="31">
        <f>SUMIFS([1]!MatrizPre2025[Devengado Aprobado],[1]!MatrizPre2025[Cod.Ref CCP Cuenta],'Ejecución mensual'!$A55,[1]!MatrizPre2025[Mes.Hist.Registro],F$7)</f>
        <v>0</v>
      </c>
      <c r="G55" s="31">
        <f>SUMIFS([1]!MatrizPre2025[Devengado Aprobado],[1]!MatrizPre2025[Cod.Ref CCP Cuenta],'Ejecución mensual'!$A55,[1]!MatrizPre2025[Mes.Hist.Registro],G$7)</f>
        <v>2782189.4699999997</v>
      </c>
      <c r="H55" s="31">
        <f>SUMIFS([1]!MatrizPre2025[Devengado Aprobado],[1]!MatrizPre2025[Cod.Ref CCP Cuenta],'Ejecución mensual'!$A55,[1]!MatrizPre2025[Mes.Hist.Registro],H$7)</f>
        <v>101599.98</v>
      </c>
      <c r="I55" s="31">
        <f>SUMIFS([1]!MatrizPre2025[Devengado Aprobado],[1]!MatrizPre2025[Cod.Ref CCP Cuenta],'Ejecución mensual'!$A55,[1]!MatrizPre2025[Mes.Hist.Registro],I$7)</f>
        <v>3508242.5799999996</v>
      </c>
      <c r="J55" s="31">
        <f>SUMIFS([1]!MatrizPre2025[Devengado Aprobado],[1]!MatrizPre2025[Cod.Ref CCP Cuenta],'Ejecución mensual'!$A55,[1]!MatrizPre2025[Mes.Hist.Registro],J$7)</f>
        <v>3191687.6</v>
      </c>
      <c r="K55" s="31">
        <f>SUMIFS([1]!MatrizPre2025[Devengado Aprobado],[1]!MatrizPre2025[Cod.Ref CCP Cuenta],'Ejecución mensual'!$A55,[1]!MatrizPre2025[Mes.Hist.Registro],K$7)</f>
        <v>1129812.71</v>
      </c>
      <c r="L55" s="31">
        <f>SUMIFS([1]!MatrizPre2025[Devengado Aprobado],[1]!MatrizPre2025[Cod.Ref CCP Cuenta],'Ejecución mensual'!$A55,[1]!MatrizPre2025[Mes.Hist.Registro],L$7)</f>
        <v>212340.96000000002</v>
      </c>
      <c r="M55" s="31">
        <f>SUMIFS([1]!MatrizPre2025[Devengado Aprobado],[1]!MatrizPre2025[Cod.Ref CCP Cuenta],'Ejecución mensual'!$A55,[1]!MatrizPre2025[Mes.Hist.Registro],M$7)</f>
        <v>312892</v>
      </c>
      <c r="N55" s="31">
        <f>SUMIFS([1]!MatrizPre2025[Devengado Aprobado],[1]!MatrizPre2025[Cod.Ref CCP Cuenta],'Ejecución mensual'!$A55,[1]!MatrizPre2025[Mes.Hist.Registro],N$7)</f>
        <v>1019338.51</v>
      </c>
      <c r="O55" s="31"/>
      <c r="P55" s="31"/>
      <c r="Q55" s="32">
        <f t="shared" si="4"/>
        <v>14222803.810000001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J55" s="1"/>
    </row>
    <row r="56" spans="1:36" ht="15.75" x14ac:dyDescent="0.25">
      <c r="A56" s="18" t="str">
        <f t="shared" si="3"/>
        <v>2.6.6</v>
      </c>
      <c r="B56" s="38" t="s">
        <v>68</v>
      </c>
      <c r="C56" s="30">
        <f>+SUMIF([1]!MatrizPre2026[Cod.Ref CCP Cuenta],LEFT(B56,5),[1]!MatrizPre2026[Pres. Inicial])</f>
        <v>0</v>
      </c>
      <c r="D56" s="39">
        <v>1703777.64</v>
      </c>
      <c r="E56" s="31">
        <f>SUMIFS([1]!MatrizPre2025[Devengado Aprobado],[1]!MatrizPre2025[Cod.Ref CCP Cuenta],'Ejecución mensual'!$A56,[1]!MatrizPre2025[Mes.Hist.Registro],E$7)</f>
        <v>0</v>
      </c>
      <c r="F56" s="31">
        <f>SUMIFS([1]!MatrizPre2025[Devengado Aprobado],[1]!MatrizPre2025[Cod.Ref CCP Cuenta],'Ejecución mensual'!$A56,[1]!MatrizPre2025[Mes.Hist.Registro],F$7)</f>
        <v>0</v>
      </c>
      <c r="G56" s="31">
        <f>SUMIFS([1]!MatrizPre2025[Devengado Aprobado],[1]!MatrizPre2025[Cod.Ref CCP Cuenta],'Ejecución mensual'!$A56,[1]!MatrizPre2025[Mes.Hist.Registro],G$7)</f>
        <v>0</v>
      </c>
      <c r="H56" s="31">
        <f>SUMIFS([1]!MatrizPre2025[Devengado Aprobado],[1]!MatrizPre2025[Cod.Ref CCP Cuenta],'Ejecución mensual'!$A56,[1]!MatrizPre2025[Mes.Hist.Registro],H$7)</f>
        <v>0</v>
      </c>
      <c r="I56" s="31">
        <f>SUMIFS([1]!MatrizPre2025[Devengado Aprobado],[1]!MatrizPre2025[Cod.Ref CCP Cuenta],'Ejecución mensual'!$A56,[1]!MatrizPre2025[Mes.Hist.Registro],I$7)</f>
        <v>0</v>
      </c>
      <c r="J56" s="31">
        <f>SUMIFS([1]!MatrizPre2025[Devengado Aprobado],[1]!MatrizPre2025[Cod.Ref CCP Cuenta],'Ejecución mensual'!$A56,[1]!MatrizPre2025[Mes.Hist.Registro],J$7)</f>
        <v>0</v>
      </c>
      <c r="K56" s="31">
        <f>SUMIFS([1]!MatrizPre2025[Devengado Aprobado],[1]!MatrizPre2025[Cod.Ref CCP Cuenta],'Ejecución mensual'!$A56,[1]!MatrizPre2025[Mes.Hist.Registro],K$7)</f>
        <v>0</v>
      </c>
      <c r="L56" s="31">
        <f>SUMIFS([1]!MatrizPre2025[Devengado Aprobado],[1]!MatrizPre2025[Cod.Ref CCP Cuenta],'Ejecución mensual'!$A56,[1]!MatrizPre2025[Mes.Hist.Registro],L$7)</f>
        <v>89208</v>
      </c>
      <c r="M56" s="31">
        <f>SUMIFS([1]!MatrizPre2025[Devengado Aprobado],[1]!MatrizPre2025[Cod.Ref CCP Cuenta],'Ejecución mensual'!$A56,[1]!MatrizPre2025[Mes.Hist.Registro],M$7)</f>
        <v>0</v>
      </c>
      <c r="N56" s="31">
        <f>SUMIFS([1]!MatrizPre2025[Devengado Aprobado],[1]!MatrizPre2025[Cod.Ref CCP Cuenta],'Ejecución mensual'!$A56,[1]!MatrizPre2025[Mes.Hist.Registro],N$7)</f>
        <v>0</v>
      </c>
      <c r="O56" s="31"/>
      <c r="P56" s="31"/>
      <c r="Q56" s="32">
        <f t="shared" si="4"/>
        <v>89208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J56" s="1"/>
    </row>
    <row r="57" spans="1:36" ht="15.75" x14ac:dyDescent="0.25">
      <c r="A57" s="18"/>
      <c r="B57" s="38" t="s">
        <v>69</v>
      </c>
      <c r="C57" s="30"/>
      <c r="D57" s="39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R57" s="10"/>
      <c r="S57" s="10"/>
      <c r="T57" s="10"/>
      <c r="U57" s="10"/>
      <c r="V57" s="10"/>
      <c r="W57" s="10"/>
      <c r="X57" s="10"/>
      <c r="Y57" s="10"/>
      <c r="Z57" s="10"/>
      <c r="AA57" s="10"/>
      <c r="AJ57" s="1"/>
    </row>
    <row r="58" spans="1:36" ht="15.75" x14ac:dyDescent="0.25">
      <c r="A58" s="18" t="str">
        <f t="shared" si="3"/>
        <v>2.6.8</v>
      </c>
      <c r="B58" s="38" t="s">
        <v>70</v>
      </c>
      <c r="C58" s="30">
        <f>+SUMIF([1]!MatrizPre2026[Cod.Ref CCP Cuenta],LEFT(B58,5),[1]!MatrizPre2026[Pres. Inicial])</f>
        <v>0</v>
      </c>
      <c r="D58" s="39">
        <v>4495600</v>
      </c>
      <c r="E58" s="31">
        <f>SUMIFS([1]!MatrizPre2025[Devengado Aprobado],[1]!MatrizPre2025[Cod.Ref CCP Cuenta],'Ejecución mensual'!$A58,[1]!MatrizPre2025[Mes.Hist.Registro],E$7)</f>
        <v>0</v>
      </c>
      <c r="F58" s="31">
        <f>SUMIFS([1]!MatrizPre2025[Devengado Aprobado],[1]!MatrizPre2025[Cod.Ref CCP Cuenta],'Ejecución mensual'!$A58,[1]!MatrizPre2025[Mes.Hist.Registro],F$7)</f>
        <v>0</v>
      </c>
      <c r="G58" s="31">
        <f>SUMIFS([1]!MatrizPre2025[Devengado Aprobado],[1]!MatrizPre2025[Cod.Ref CCP Cuenta],'Ejecución mensual'!$A58,[1]!MatrizPre2025[Mes.Hist.Registro],G$7)</f>
        <v>0</v>
      </c>
      <c r="H58" s="31">
        <f>SUMIFS([1]!MatrizPre2025[Devengado Aprobado],[1]!MatrizPre2025[Cod.Ref CCP Cuenta],'Ejecución mensual'!$A58,[1]!MatrizPre2025[Mes.Hist.Registro],H$7)</f>
        <v>0</v>
      </c>
      <c r="I58" s="31">
        <f>SUMIFS([1]!MatrizPre2025[Devengado Aprobado],[1]!MatrizPre2025[Cod.Ref CCP Cuenta],'Ejecución mensual'!$A58,[1]!MatrizPre2025[Mes.Hist.Registro],I$7)</f>
        <v>0</v>
      </c>
      <c r="J58" s="31">
        <f>SUMIFS([1]!MatrizPre2025[Devengado Aprobado],[1]!MatrizPre2025[Cod.Ref CCP Cuenta],'Ejecución mensual'!$A58,[1]!MatrizPre2025[Mes.Hist.Registro],J$7)</f>
        <v>0</v>
      </c>
      <c r="K58" s="31">
        <f>SUMIFS([1]!MatrizPre2025[Devengado Aprobado],[1]!MatrizPre2025[Cod.Ref CCP Cuenta],'Ejecución mensual'!$A58,[1]!MatrizPre2025[Mes.Hist.Registro],K$7)</f>
        <v>0</v>
      </c>
      <c r="L58" s="31">
        <f>SUMIFS([1]!MatrizPre2025[Devengado Aprobado],[1]!MatrizPre2025[Cod.Ref CCP Cuenta],'Ejecución mensual'!$A58,[1]!MatrizPre2025[Mes.Hist.Registro],L$7)</f>
        <v>0</v>
      </c>
      <c r="M58" s="31">
        <f>SUMIFS([1]!MatrizPre2025[Devengado Aprobado],[1]!MatrizPre2025[Cod.Ref CCP Cuenta],'Ejecución mensual'!$A58,[1]!MatrizPre2025[Mes.Hist.Registro],M$7)</f>
        <v>0</v>
      </c>
      <c r="N58" s="31">
        <f>SUMIFS([1]!MatrizPre2025[Devengado Aprobado],[1]!MatrizPre2025[Cod.Ref CCP Cuenta],'Ejecución mensual'!$A58,[1]!MatrizPre2025[Mes.Hist.Registro],N$7)</f>
        <v>0</v>
      </c>
      <c r="O58" s="31"/>
      <c r="P58" s="31"/>
      <c r="Q58" s="32">
        <f t="shared" si="4"/>
        <v>0</v>
      </c>
      <c r="R58" s="10"/>
      <c r="S58" s="10"/>
      <c r="T58" s="10"/>
      <c r="U58" s="10"/>
      <c r="V58" s="10"/>
      <c r="W58" s="10"/>
      <c r="X58" s="10"/>
      <c r="Y58" s="10"/>
      <c r="Z58" s="10"/>
      <c r="AA58" s="10"/>
      <c r="AJ58" s="1"/>
    </row>
    <row r="59" spans="1:36" ht="31.5" x14ac:dyDescent="0.25">
      <c r="A59" s="18" t="str">
        <f t="shared" si="3"/>
        <v>2.6.9</v>
      </c>
      <c r="B59" s="38" t="s">
        <v>71</v>
      </c>
      <c r="C59" s="30">
        <f>+SUMIF([1]!MatrizPre2026[Cod.Ref CCP Cuenta],LEFT(B59,5),[1]!MatrizPre2026[Pres. Inicial])</f>
        <v>0</v>
      </c>
      <c r="D59" s="39">
        <v>5110000.7</v>
      </c>
      <c r="E59" s="31">
        <f>SUMIFS([1]!MatrizPre2025[Devengado Aprobado],[1]!MatrizPre2025[Cod.Ref CCP Cuenta],'Ejecución mensual'!$A59,[1]!MatrizPre2025[Mes.Hist.Registro],E$7)</f>
        <v>1060000.02</v>
      </c>
      <c r="F59" s="31">
        <f>SUMIFS([1]!MatrizPre2025[Devengado Aprobado],[1]!MatrizPre2025[Cod.Ref CCP Cuenta],'Ejecución mensual'!$A59,[1]!MatrizPre2025[Mes.Hist.Registro],F$7)</f>
        <v>0</v>
      </c>
      <c r="G59" s="31">
        <f>SUMIFS([1]!MatrizPre2025[Devengado Aprobado],[1]!MatrizPre2025[Cod.Ref CCP Cuenta],'Ejecución mensual'!$A59,[1]!MatrizPre2025[Mes.Hist.Registro],G$7)</f>
        <v>0</v>
      </c>
      <c r="H59" s="31">
        <f>SUMIFS([1]!MatrizPre2025[Devengado Aprobado],[1]!MatrizPre2025[Cod.Ref CCP Cuenta],'Ejecución mensual'!$A59,[1]!MatrizPre2025[Mes.Hist.Registro],H$7)</f>
        <v>0</v>
      </c>
      <c r="I59" s="31">
        <f>SUMIFS([1]!MatrizPre2025[Devengado Aprobado],[1]!MatrizPre2025[Cod.Ref CCP Cuenta],'Ejecución mensual'!$A59,[1]!MatrizPre2025[Mes.Hist.Registro],I$7)</f>
        <v>0</v>
      </c>
      <c r="J59" s="31">
        <f>SUMIFS([1]!MatrizPre2025[Devengado Aprobado],[1]!MatrizPre2025[Cod.Ref CCP Cuenta],'Ejecución mensual'!$A59,[1]!MatrizPre2025[Mes.Hist.Registro],J$7)</f>
        <v>0</v>
      </c>
      <c r="K59" s="31">
        <f>SUMIFS([1]!MatrizPre2025[Devengado Aprobado],[1]!MatrizPre2025[Cod.Ref CCP Cuenta],'Ejecución mensual'!$A59,[1]!MatrizPre2025[Mes.Hist.Registro],K$7)</f>
        <v>1150000.01</v>
      </c>
      <c r="L59" s="31">
        <f>SUMIFS([1]!MatrizPre2025[Devengado Aprobado],[1]!MatrizPre2025[Cod.Ref CCP Cuenta],'Ejecución mensual'!$A59,[1]!MatrizPre2025[Mes.Hist.Registro],L$7)</f>
        <v>0</v>
      </c>
      <c r="M59" s="31">
        <f>SUMIFS([1]!MatrizPre2025[Devengado Aprobado],[1]!MatrizPre2025[Cod.Ref CCP Cuenta],'Ejecución mensual'!$A59,[1]!MatrizPre2025[Mes.Hist.Registro],M$7)</f>
        <v>0</v>
      </c>
      <c r="N59" s="31">
        <f>SUMIFS([1]!MatrizPre2025[Devengado Aprobado],[1]!MatrizPre2025[Cod.Ref CCP Cuenta],'Ejecución mensual'!$A59,[1]!MatrizPre2025[Mes.Hist.Registro],N$7)</f>
        <v>0</v>
      </c>
      <c r="O59" s="31"/>
      <c r="P59" s="31"/>
      <c r="Q59" s="32">
        <f t="shared" si="4"/>
        <v>2210000.0300000003</v>
      </c>
      <c r="R59" s="10"/>
      <c r="S59" s="10"/>
      <c r="T59" s="10"/>
      <c r="U59" s="10"/>
      <c r="V59" s="10"/>
      <c r="W59" s="10"/>
      <c r="X59" s="10"/>
      <c r="Y59" s="10"/>
      <c r="Z59" s="10"/>
      <c r="AA59" s="10"/>
      <c r="AJ59" s="1"/>
    </row>
    <row r="60" spans="1:36" s="11" customFormat="1" ht="15.75" x14ac:dyDescent="0.25">
      <c r="A60" s="18"/>
      <c r="B60" s="41" t="s">
        <v>72</v>
      </c>
      <c r="C60" s="42">
        <f t="shared" ref="C60:P60" si="10">SUM(C61:C62)</f>
        <v>2640887802</v>
      </c>
      <c r="D60" s="27">
        <f t="shared" si="10"/>
        <v>1169523278.6900001</v>
      </c>
      <c r="E60" s="28">
        <f t="shared" si="10"/>
        <v>0</v>
      </c>
      <c r="F60" s="28">
        <f t="shared" si="10"/>
        <v>2788648.63</v>
      </c>
      <c r="G60" s="28">
        <f t="shared" si="10"/>
        <v>59932587.710000001</v>
      </c>
      <c r="H60" s="28">
        <f t="shared" si="10"/>
        <v>5828025.3499999996</v>
      </c>
      <c r="I60" s="28">
        <f t="shared" si="10"/>
        <v>7121773.9199999999</v>
      </c>
      <c r="J60" s="28">
        <f t="shared" si="10"/>
        <v>17701743.969999999</v>
      </c>
      <c r="K60" s="28">
        <f t="shared" si="10"/>
        <v>33708326.799999997</v>
      </c>
      <c r="L60" s="28">
        <f t="shared" si="10"/>
        <v>4414553.0200000005</v>
      </c>
      <c r="M60" s="28">
        <f t="shared" si="10"/>
        <v>35665215.609999999</v>
      </c>
      <c r="N60" s="28">
        <f t="shared" si="10"/>
        <v>7600135.79</v>
      </c>
      <c r="O60" s="28">
        <f t="shared" si="10"/>
        <v>0</v>
      </c>
      <c r="P60" s="28">
        <f t="shared" si="10"/>
        <v>0</v>
      </c>
      <c r="Q60" s="28">
        <f t="shared" si="4"/>
        <v>174761010.79999998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6" ht="15.75" x14ac:dyDescent="0.25">
      <c r="A61" s="18" t="str">
        <f t="shared" si="3"/>
        <v>2.7.1</v>
      </c>
      <c r="B61" s="43" t="s">
        <v>73</v>
      </c>
      <c r="C61" s="30">
        <f>+SUMIF([1]!MatrizPre2026[Cod.Ref CCP Cuenta],LEFT(B61,5),[1]!MatrizPre2026[Pres. Inicial])</f>
        <v>162681005</v>
      </c>
      <c r="D61" s="39">
        <v>94714323.930000007</v>
      </c>
      <c r="E61" s="31">
        <f>SUMIFS([1]!MatrizPre2025[Devengado Aprobado],[1]!MatrizPre2025[Cod.Ref CCP Cuenta],'Ejecución mensual'!$A61,[1]!MatrizPre2025[Mes.Hist.Registro],E$7)</f>
        <v>0</v>
      </c>
      <c r="F61" s="31">
        <f>SUMIFS([1]!MatrizPre2025[Devengado Aprobado],[1]!MatrizPre2025[Cod.Ref CCP Cuenta],'Ejecución mensual'!$A61,[1]!MatrizPre2025[Mes.Hist.Registro],F$7)</f>
        <v>0</v>
      </c>
      <c r="G61" s="31">
        <f>SUMIFS([1]!MatrizPre2025[Devengado Aprobado],[1]!MatrizPre2025[Cod.Ref CCP Cuenta],'Ejecución mensual'!$A61,[1]!MatrizPre2025[Mes.Hist.Registro],G$7)</f>
        <v>28077187.18</v>
      </c>
      <c r="H61" s="31">
        <f>SUMIFS([1]!MatrizPre2025[Devengado Aprobado],[1]!MatrizPre2025[Cod.Ref CCP Cuenta],'Ejecución mensual'!$A61,[1]!MatrizPre2025[Mes.Hist.Registro],H$7)</f>
        <v>0</v>
      </c>
      <c r="I61" s="31">
        <f>SUMIFS([1]!MatrizPre2025[Devengado Aprobado],[1]!MatrizPre2025[Cod.Ref CCP Cuenta],'Ejecución mensual'!$A61,[1]!MatrizPre2025[Mes.Hist.Registro],I$7)</f>
        <v>6971031.9699999997</v>
      </c>
      <c r="J61" s="31">
        <f>SUMIFS([1]!MatrizPre2025[Devengado Aprobado],[1]!MatrizPre2025[Cod.Ref CCP Cuenta],'Ejecución mensual'!$A61,[1]!MatrizPre2025[Mes.Hist.Registro],J$7)</f>
        <v>-6971031.9699999997</v>
      </c>
      <c r="K61" s="31">
        <f>SUMIFS([1]!MatrizPre2025[Devengado Aprobado],[1]!MatrizPre2025[Cod.Ref CCP Cuenta],'Ejecución mensual'!$A61,[1]!MatrizPre2025[Mes.Hist.Registro],K$7)</f>
        <v>16830869.18</v>
      </c>
      <c r="L61" s="31">
        <f>SUMIFS([1]!MatrizPre2025[Devengado Aprobado],[1]!MatrizPre2025[Cod.Ref CCP Cuenta],'Ejecución mensual'!$A61,[1]!MatrizPre2025[Mes.Hist.Registro],L$7)</f>
        <v>-1.0000000009313226E-2</v>
      </c>
      <c r="M61" s="31">
        <f>SUMIFS([1]!MatrizPre2025[Devengado Aprobado],[1]!MatrizPre2025[Cod.Ref CCP Cuenta],'Ejecución mensual'!$A61,[1]!MatrizPre2025[Mes.Hist.Registro],M$7)</f>
        <v>27724182.73</v>
      </c>
      <c r="N61" s="31">
        <f>SUMIFS([1]!MatrizPre2025[Devengado Aprobado],[1]!MatrizPre2025[Cod.Ref CCP Cuenta],'Ejecución mensual'!$A61,[1]!MatrizPre2025[Mes.Hist.Registro],N$7)</f>
        <v>0</v>
      </c>
      <c r="O61" s="31">
        <f>SUMIFS([1]!MatrizPre2025[Devengado Aprobado],[1]!MatrizPre2025[Cod.Ref CCP Cuenta],'Ejecución mensual'!$A61,[1]!MatrizPre2025[Mes.Hist.Registro],O$7)</f>
        <v>0</v>
      </c>
      <c r="P61" s="44">
        <f>SUMIFS([1]!MatrizPre2025[Devengado Aprobado],[1]!MatrizPre2025[Cod.Ref CCP Cuenta],'Ejecución mensual'!$A61,[1]!MatrizPre2025[Mes.Hist.Registro],P$7)</f>
        <v>0</v>
      </c>
      <c r="Q61" s="32">
        <f t="shared" si="4"/>
        <v>72632239.079999998</v>
      </c>
      <c r="R61" s="10"/>
      <c r="S61" s="10"/>
      <c r="T61" s="10"/>
      <c r="U61" s="10"/>
      <c r="V61" s="10"/>
      <c r="W61" s="10"/>
      <c r="X61" s="10"/>
      <c r="Y61" s="10"/>
      <c r="Z61" s="10"/>
      <c r="AA61" s="10"/>
      <c r="AJ61" s="1"/>
    </row>
    <row r="62" spans="1:36" ht="15.75" x14ac:dyDescent="0.25">
      <c r="A62" s="18" t="str">
        <f t="shared" si="3"/>
        <v>2.7.2</v>
      </c>
      <c r="B62" s="43" t="s">
        <v>74</v>
      </c>
      <c r="C62" s="30">
        <f>+SUMIF([1]!MatrizPre2026[Cod.Ref CCP Cuenta],LEFT(B62,5),[1]!MatrizPre2026[Pres. Inicial])</f>
        <v>2478206797</v>
      </c>
      <c r="D62" s="39">
        <v>1074808954.76</v>
      </c>
      <c r="E62" s="31">
        <f>SUMIFS([1]!MatrizPre2025[Devengado Aprobado],[1]!MatrizPre2025[Cod.Ref CCP Cuenta],'Ejecución mensual'!$A62,[1]!MatrizPre2025[Mes.Hist.Registro],E$7)</f>
        <v>0</v>
      </c>
      <c r="F62" s="31">
        <f>SUMIFS([1]!MatrizPre2025[Devengado Aprobado],[1]!MatrizPre2025[Cod.Ref CCP Cuenta],'Ejecución mensual'!$A62,[1]!MatrizPre2025[Mes.Hist.Registro],F$7)</f>
        <v>2788648.63</v>
      </c>
      <c r="G62" s="31">
        <f>SUMIFS([1]!MatrizPre2025[Devengado Aprobado],[1]!MatrizPre2025[Cod.Ref CCP Cuenta],'Ejecución mensual'!$A62,[1]!MatrizPre2025[Mes.Hist.Registro],G$7)</f>
        <v>31855400.530000001</v>
      </c>
      <c r="H62" s="31">
        <f>SUMIFS([1]!MatrizPre2025[Devengado Aprobado],[1]!MatrizPre2025[Cod.Ref CCP Cuenta],'Ejecución mensual'!$A62,[1]!MatrizPre2025[Mes.Hist.Registro],H$7)</f>
        <v>5828025.3499999996</v>
      </c>
      <c r="I62" s="31">
        <f>SUMIFS([1]!MatrizPre2025[Devengado Aprobado],[1]!MatrizPre2025[Cod.Ref CCP Cuenta],'Ejecución mensual'!$A62,[1]!MatrizPre2025[Mes.Hist.Registro],I$7)</f>
        <v>150741.95000000001</v>
      </c>
      <c r="J62" s="31">
        <f>SUMIFS([1]!MatrizPre2025[Devengado Aprobado],[1]!MatrizPre2025[Cod.Ref CCP Cuenta],'Ejecución mensual'!$A62,[1]!MatrizPre2025[Mes.Hist.Registro],J$7)</f>
        <v>24672775.939999998</v>
      </c>
      <c r="K62" s="31">
        <f>SUMIFS([1]!MatrizPre2025[Devengado Aprobado],[1]!MatrizPre2025[Cod.Ref CCP Cuenta],'Ejecución mensual'!$A62,[1]!MatrizPre2025[Mes.Hist.Registro],K$7)</f>
        <v>16877457.619999997</v>
      </c>
      <c r="L62" s="31">
        <f>SUMIFS([1]!MatrizPre2025[Devengado Aprobado],[1]!MatrizPre2025[Cod.Ref CCP Cuenta],'Ejecución mensual'!$A62,[1]!MatrizPre2025[Mes.Hist.Registro],L$7)</f>
        <v>4414553.03</v>
      </c>
      <c r="M62" s="31">
        <f>SUMIFS([1]!MatrizPre2025[Devengado Aprobado],[1]!MatrizPre2025[Cod.Ref CCP Cuenta],'Ejecución mensual'!$A62,[1]!MatrizPre2025[Mes.Hist.Registro],M$7)</f>
        <v>7941032.8799999999</v>
      </c>
      <c r="N62" s="31">
        <f>SUMIFS([1]!MatrizPre2025[Devengado Aprobado],[1]!MatrizPre2025[Cod.Ref CCP Cuenta],'Ejecución mensual'!$A62,[1]!MatrizPre2025[Mes.Hist.Registro],N$7)</f>
        <v>7600135.79</v>
      </c>
      <c r="O62" s="31">
        <f>SUMIFS([1]!MatrizPre2025[Devengado Aprobado],[1]!MatrizPre2025[Cod.Ref CCP Cuenta],'Ejecución mensual'!$A62,[1]!MatrizPre2025[Mes.Hist.Registro],O$7)</f>
        <v>0</v>
      </c>
      <c r="P62" s="31">
        <f>SUMIFS([1]!MatrizPre2025[Devengado Aprobado],[1]!MatrizPre2025[Cod.Ref CCP Cuenta],'Ejecución mensual'!$A62,[1]!MatrizPre2025[Mes.Hist.Registro],P$7)</f>
        <v>0</v>
      </c>
      <c r="Q62" s="32">
        <f t="shared" si="4"/>
        <v>102128771.72000001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J62" s="1"/>
    </row>
    <row r="63" spans="1:36" s="11" customFormat="1" ht="31.5" x14ac:dyDescent="0.25">
      <c r="A63" s="18"/>
      <c r="B63" s="41" t="s">
        <v>75</v>
      </c>
      <c r="C63" s="26">
        <v>0</v>
      </c>
      <c r="D63" s="27">
        <f>SUM(D64:D65)</f>
        <v>0</v>
      </c>
      <c r="E63" s="28">
        <f t="shared" ref="E63:P63" si="11">SUM(E64:E65)</f>
        <v>0</v>
      </c>
      <c r="F63" s="28">
        <f t="shared" si="11"/>
        <v>0</v>
      </c>
      <c r="G63" s="28">
        <f t="shared" si="11"/>
        <v>0</v>
      </c>
      <c r="H63" s="28">
        <f t="shared" si="11"/>
        <v>0</v>
      </c>
      <c r="I63" s="28">
        <f t="shared" si="11"/>
        <v>0</v>
      </c>
      <c r="J63" s="28">
        <f t="shared" si="11"/>
        <v>0</v>
      </c>
      <c r="K63" s="28">
        <f t="shared" si="11"/>
        <v>0</v>
      </c>
      <c r="L63" s="28">
        <f t="shared" si="11"/>
        <v>0</v>
      </c>
      <c r="M63" s="28">
        <f t="shared" si="11"/>
        <v>0</v>
      </c>
      <c r="N63" s="28">
        <f t="shared" si="11"/>
        <v>0</v>
      </c>
      <c r="O63" s="28">
        <f t="shared" si="11"/>
        <v>0</v>
      </c>
      <c r="P63" s="28">
        <f t="shared" si="11"/>
        <v>0</v>
      </c>
      <c r="Q63" s="28">
        <f t="shared" si="4"/>
        <v>0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6" ht="15.75" x14ac:dyDescent="0.25">
      <c r="A64" s="18" t="str">
        <f t="shared" si="3"/>
        <v>2.8.1</v>
      </c>
      <c r="B64" s="45" t="s">
        <v>76</v>
      </c>
      <c r="C64" s="30">
        <v>0</v>
      </c>
      <c r="D64" s="39">
        <v>0</v>
      </c>
      <c r="E64" s="31">
        <f>SUMIFS([1]!MatrizPre2025[Devengado Aprobado],[1]!MatrizPre2025[Cod.Ref CCP Cuenta],'Ejecución mensual'!$A64,[1]!MatrizPre2025[Mes.Hist.Registro],E$7)</f>
        <v>0</v>
      </c>
      <c r="F64" s="31">
        <f>SUMIFS([1]!MatrizPre2025[Devengado Aprobado],[1]!MatrizPre2025[Cod.Ref CCP Cuenta],'Ejecución mensual'!$A64,[1]!MatrizPre2025[Mes.Hist.Registro],F$7)</f>
        <v>0</v>
      </c>
      <c r="G64" s="31">
        <f>SUMIFS([1]!MatrizPre2025[Devengado Aprobado],[1]!MatrizPre2025[Cod.Ref CCP Cuenta],'Ejecución mensual'!$A64,[1]!MatrizPre2025[Mes.Hist.Registro],G$7)</f>
        <v>0</v>
      </c>
      <c r="H64" s="31">
        <f>SUMIFS([1]!MatrizPre2025[Devengado Aprobado],[1]!MatrizPre2025[Cod.Ref CCP Cuenta],'Ejecución mensual'!$A64,[1]!MatrizPre2025[Mes.Hist.Registro],H$7)</f>
        <v>0</v>
      </c>
      <c r="I64" s="31">
        <f>SUMIFS([1]!MatrizPre2025[Devengado Aprobado],[1]!MatrizPre2025[Cod.Ref CCP Cuenta],'Ejecución mensual'!$A64,[1]!MatrizPre2025[Mes.Hist.Registro],I$7)</f>
        <v>0</v>
      </c>
      <c r="J64" s="31">
        <f>SUMIFS([1]!MatrizPre2025[Devengado Aprobado],[1]!MatrizPre2025[Cod.Ref CCP Cuenta],'Ejecución mensual'!$A64,[1]!MatrizPre2025[Mes.Hist.Registro],J$7)</f>
        <v>0</v>
      </c>
      <c r="K64" s="31">
        <f>SUMIFS([1]!MatrizPre2025[Devengado Aprobado],[1]!MatrizPre2025[Cod.Ref CCP Cuenta],'Ejecución mensual'!$A64,[1]!MatrizPre2025[Mes.Hist.Registro],K$7)</f>
        <v>0</v>
      </c>
      <c r="L64" s="31">
        <f>SUMIFS([1]!MatrizPre2025[Devengado Aprobado],[1]!MatrizPre2025[Cod.Ref CCP Cuenta],'Ejecución mensual'!$A64,[1]!MatrizPre2025[Mes.Hist.Registro],L$7)</f>
        <v>0</v>
      </c>
      <c r="M64" s="31">
        <f>SUMIFS([1]!MatrizPre2025[Devengado Aprobado],[1]!MatrizPre2025[Cod.Ref CCP Cuenta],'Ejecución mensual'!$A64,[1]!MatrizPre2025[Mes.Hist.Registro],M$7)</f>
        <v>0</v>
      </c>
      <c r="N64" s="31">
        <f>SUMIFS([1]!MatrizPre2025[Devengado Aprobado],[1]!MatrizPre2025[Cod.Ref CCP Cuenta],'Ejecución mensual'!$A64,[1]!MatrizPre2025[Mes.Hist.Registro],N$7)</f>
        <v>0</v>
      </c>
      <c r="O64" s="31"/>
      <c r="P64" s="31"/>
      <c r="Q64" s="32">
        <f t="shared" si="4"/>
        <v>0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J64" s="1"/>
    </row>
    <row r="65" spans="1:36" ht="31.5" x14ac:dyDescent="0.25">
      <c r="A65" s="18" t="str">
        <f t="shared" si="3"/>
        <v>2.8.2</v>
      </c>
      <c r="B65" s="45" t="s">
        <v>77</v>
      </c>
      <c r="C65" s="30">
        <v>0</v>
      </c>
      <c r="D65" s="39">
        <v>0</v>
      </c>
      <c r="E65" s="31">
        <f>SUMIFS([1]!MatrizPre2025[Devengado Aprobado],[1]!MatrizPre2025[Cod.Ref CCP Cuenta],'Ejecución mensual'!$A65,[1]!MatrizPre2025[Mes.Hist.Registro],E$7)</f>
        <v>0</v>
      </c>
      <c r="F65" s="31">
        <f>SUMIFS([1]!MatrizPre2025[Devengado Aprobado],[1]!MatrizPre2025[Cod.Ref CCP Cuenta],'Ejecución mensual'!$A65,[1]!MatrizPre2025[Mes.Hist.Registro],F$7)</f>
        <v>0</v>
      </c>
      <c r="G65" s="31">
        <f>SUMIFS([1]!MatrizPre2025[Devengado Aprobado],[1]!MatrizPre2025[Cod.Ref CCP Cuenta],'Ejecución mensual'!$A65,[1]!MatrizPre2025[Mes.Hist.Registro],G$7)</f>
        <v>0</v>
      </c>
      <c r="H65" s="31">
        <f>SUMIFS([1]!MatrizPre2025[Devengado Aprobado],[1]!MatrizPre2025[Cod.Ref CCP Cuenta],'Ejecución mensual'!$A65,[1]!MatrizPre2025[Mes.Hist.Registro],H$7)</f>
        <v>0</v>
      </c>
      <c r="I65" s="31">
        <f>SUMIFS([1]!MatrizPre2025[Devengado Aprobado],[1]!MatrizPre2025[Cod.Ref CCP Cuenta],'Ejecución mensual'!$A65,[1]!MatrizPre2025[Mes.Hist.Registro],I$7)</f>
        <v>0</v>
      </c>
      <c r="J65" s="31">
        <f>SUMIFS([1]!MatrizPre2025[Devengado Aprobado],[1]!MatrizPre2025[Cod.Ref CCP Cuenta],'Ejecución mensual'!$A65,[1]!MatrizPre2025[Mes.Hist.Registro],J$7)</f>
        <v>0</v>
      </c>
      <c r="K65" s="31">
        <f>SUMIFS([1]!MatrizPre2025[Devengado Aprobado],[1]!MatrizPre2025[Cod.Ref CCP Cuenta],'Ejecución mensual'!$A65,[1]!MatrizPre2025[Mes.Hist.Registro],K$7)</f>
        <v>0</v>
      </c>
      <c r="L65" s="31">
        <f>SUMIFS([1]!MatrizPre2025[Devengado Aprobado],[1]!MatrizPre2025[Cod.Ref CCP Cuenta],'Ejecución mensual'!$A65,[1]!MatrizPre2025[Mes.Hist.Registro],L$7)</f>
        <v>0</v>
      </c>
      <c r="M65" s="31">
        <f>SUMIFS([1]!MatrizPre2025[Devengado Aprobado],[1]!MatrizPre2025[Cod.Ref CCP Cuenta],'Ejecución mensual'!$A65,[1]!MatrizPre2025[Mes.Hist.Registro],M$7)</f>
        <v>0</v>
      </c>
      <c r="N65" s="31">
        <f>SUMIFS([1]!MatrizPre2025[Devengado Aprobado],[1]!MatrizPre2025[Cod.Ref CCP Cuenta],'Ejecución mensual'!$A65,[1]!MatrizPre2025[Mes.Hist.Registro],N$7)</f>
        <v>0</v>
      </c>
      <c r="O65" s="31"/>
      <c r="P65" s="31"/>
      <c r="Q65" s="32">
        <f t="shared" si="4"/>
        <v>0</v>
      </c>
      <c r="R65" s="10"/>
      <c r="S65" s="10"/>
      <c r="T65" s="10"/>
      <c r="U65" s="10"/>
      <c r="V65" s="10"/>
      <c r="W65" s="10"/>
      <c r="X65" s="10"/>
      <c r="Y65" s="10"/>
      <c r="Z65" s="10"/>
      <c r="AA65" s="10"/>
      <c r="AJ65" s="1"/>
    </row>
    <row r="66" spans="1:36" s="11" customFormat="1" ht="15.75" x14ac:dyDescent="0.25">
      <c r="A66" s="18"/>
      <c r="B66" s="41" t="s">
        <v>78</v>
      </c>
      <c r="C66" s="26">
        <v>0</v>
      </c>
      <c r="D66" s="27">
        <v>0</v>
      </c>
      <c r="E66" s="28">
        <f t="shared" ref="E66:P66" si="12">SUM(E67:E69)</f>
        <v>0</v>
      </c>
      <c r="F66" s="28">
        <f t="shared" si="12"/>
        <v>0</v>
      </c>
      <c r="G66" s="28">
        <f t="shared" si="12"/>
        <v>0</v>
      </c>
      <c r="H66" s="28">
        <f t="shared" si="12"/>
        <v>0</v>
      </c>
      <c r="I66" s="28">
        <f t="shared" si="12"/>
        <v>0</v>
      </c>
      <c r="J66" s="28">
        <f t="shared" si="12"/>
        <v>0</v>
      </c>
      <c r="K66" s="28">
        <f t="shared" si="12"/>
        <v>0</v>
      </c>
      <c r="L66" s="28">
        <f t="shared" si="12"/>
        <v>0</v>
      </c>
      <c r="M66" s="28">
        <f t="shared" si="12"/>
        <v>0</v>
      </c>
      <c r="N66" s="28">
        <f t="shared" si="12"/>
        <v>0</v>
      </c>
      <c r="O66" s="28">
        <f t="shared" si="12"/>
        <v>0</v>
      </c>
      <c r="P66" s="28">
        <f t="shared" si="12"/>
        <v>0</v>
      </c>
      <c r="Q66" s="46">
        <f t="shared" si="4"/>
        <v>0</v>
      </c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36" ht="15.75" x14ac:dyDescent="0.25">
      <c r="A67" s="18" t="str">
        <f t="shared" si="3"/>
        <v>2.9.1</v>
      </c>
      <c r="B67" s="45" t="s">
        <v>79</v>
      </c>
      <c r="C67" s="30">
        <v>0</v>
      </c>
      <c r="D67" s="39">
        <v>0</v>
      </c>
      <c r="E67" s="31">
        <f>SUMIFS([1]!MatrizPre2025[Devengado Aprobado],[1]!MatrizPre2025[Cod.Ref CCP Cuenta],'Ejecución mensual'!$A67,[1]!MatrizPre2025[Mes.Hist.Registro],E$7)</f>
        <v>0</v>
      </c>
      <c r="F67" s="31">
        <f>SUMIFS([1]!MatrizPre2025[Devengado Aprobado],[1]!MatrizPre2025[Cod.Ref CCP Cuenta],'Ejecución mensual'!$A67,[1]!MatrizPre2025[Mes.Hist.Registro],F$7)</f>
        <v>0</v>
      </c>
      <c r="G67" s="31">
        <f>SUMIFS([1]!MatrizPre2025[Devengado Aprobado],[1]!MatrizPre2025[Cod.Ref CCP Cuenta],'Ejecución mensual'!$A67,[1]!MatrizPre2025[Mes.Hist.Registro],G$7)</f>
        <v>0</v>
      </c>
      <c r="H67" s="31">
        <f>SUMIFS([1]!MatrizPre2025[Devengado Aprobado],[1]!MatrizPre2025[Cod.Ref CCP Cuenta],'Ejecución mensual'!$A67,[1]!MatrizPre2025[Mes.Hist.Registro],H$7)</f>
        <v>0</v>
      </c>
      <c r="I67" s="31">
        <f>SUMIFS([1]!MatrizPre2025[Devengado Aprobado],[1]!MatrizPre2025[Cod.Ref CCP Cuenta],'Ejecución mensual'!$A67,[1]!MatrizPre2025[Mes.Hist.Registro],I$7)</f>
        <v>0</v>
      </c>
      <c r="J67" s="31">
        <f>SUMIFS([1]!MatrizPre2025[Devengado Aprobado],[1]!MatrizPre2025[Cod.Ref CCP Cuenta],'Ejecución mensual'!$A67,[1]!MatrizPre2025[Mes.Hist.Registro],J$7)</f>
        <v>0</v>
      </c>
      <c r="K67" s="31">
        <f>SUMIFS([1]!MatrizPre2025[Devengado Aprobado],[1]!MatrizPre2025[Cod.Ref CCP Cuenta],'Ejecución mensual'!$A67,[1]!MatrizPre2025[Mes.Hist.Registro],K$7)</f>
        <v>0</v>
      </c>
      <c r="L67" s="31">
        <f>SUMIFS([1]!MatrizPre2025[Devengado Aprobado],[1]!MatrizPre2025[Cod.Ref CCP Cuenta],'Ejecución mensual'!$A67,[1]!MatrizPre2025[Mes.Hist.Registro],L$7)</f>
        <v>0</v>
      </c>
      <c r="M67" s="31">
        <f>SUMIFS([1]!MatrizPre2025[Devengado Aprobado],[1]!MatrizPre2025[Cod.Ref CCP Cuenta],'Ejecución mensual'!$A67,[1]!MatrizPre2025[Mes.Hist.Registro],M$7)</f>
        <v>0</v>
      </c>
      <c r="N67" s="31">
        <f>SUMIFS([1]!MatrizPre2025[Devengado Aprobado],[1]!MatrizPre2025[Cod.Ref CCP Cuenta],'Ejecución mensual'!$A67,[1]!MatrizPre2025[Mes.Hist.Registro],N$7)</f>
        <v>0</v>
      </c>
      <c r="O67" s="31"/>
      <c r="P67" s="31"/>
      <c r="Q67" s="32">
        <f t="shared" si="4"/>
        <v>0</v>
      </c>
      <c r="R67" s="10"/>
      <c r="S67" s="10"/>
      <c r="T67" s="10"/>
      <c r="U67" s="10"/>
      <c r="V67" s="10"/>
      <c r="W67" s="10"/>
      <c r="X67" s="10"/>
      <c r="Y67" s="10"/>
      <c r="Z67" s="10"/>
      <c r="AA67" s="10"/>
      <c r="AJ67" s="1"/>
    </row>
    <row r="68" spans="1:36" ht="15.75" x14ac:dyDescent="0.25">
      <c r="A68" s="18" t="str">
        <f t="shared" si="3"/>
        <v>2.9.2</v>
      </c>
      <c r="B68" s="45" t="s">
        <v>80</v>
      </c>
      <c r="C68" s="30">
        <v>0</v>
      </c>
      <c r="D68" s="39">
        <v>0</v>
      </c>
      <c r="E68" s="31">
        <f>SUMIFS([1]!MatrizPre2025[Devengado Aprobado],[1]!MatrizPre2025[Cod.Ref CCP Cuenta],'Ejecución mensual'!$A68,[1]!MatrizPre2025[Mes.Hist.Registro],E$7)</f>
        <v>0</v>
      </c>
      <c r="F68" s="31">
        <f>SUMIFS([1]!MatrizPre2025[Devengado Aprobado],[1]!MatrizPre2025[Cod.Ref CCP Cuenta],'Ejecución mensual'!$A68,[1]!MatrizPre2025[Mes.Hist.Registro],F$7)</f>
        <v>0</v>
      </c>
      <c r="G68" s="31">
        <f>SUMIFS([1]!MatrizPre2025[Devengado Aprobado],[1]!MatrizPre2025[Cod.Ref CCP Cuenta],'Ejecución mensual'!$A68,[1]!MatrizPre2025[Mes.Hist.Registro],G$7)</f>
        <v>0</v>
      </c>
      <c r="H68" s="31">
        <f>SUMIFS([1]!MatrizPre2025[Devengado Aprobado],[1]!MatrizPre2025[Cod.Ref CCP Cuenta],'Ejecución mensual'!$A68,[1]!MatrizPre2025[Mes.Hist.Registro],H$7)</f>
        <v>0</v>
      </c>
      <c r="I68" s="31">
        <f>SUMIFS([1]!MatrizPre2025[Devengado Aprobado],[1]!MatrizPre2025[Cod.Ref CCP Cuenta],'Ejecución mensual'!$A68,[1]!MatrizPre2025[Mes.Hist.Registro],I$7)</f>
        <v>0</v>
      </c>
      <c r="J68" s="31">
        <f>SUMIFS([1]!MatrizPre2025[Devengado Aprobado],[1]!MatrizPre2025[Cod.Ref CCP Cuenta],'Ejecución mensual'!$A68,[1]!MatrizPre2025[Mes.Hist.Registro],J$7)</f>
        <v>0</v>
      </c>
      <c r="K68" s="31">
        <f>SUMIFS([1]!MatrizPre2025[Devengado Aprobado],[1]!MatrizPre2025[Cod.Ref CCP Cuenta],'Ejecución mensual'!$A68,[1]!MatrizPre2025[Mes.Hist.Registro],K$7)</f>
        <v>0</v>
      </c>
      <c r="L68" s="31">
        <f>SUMIFS([1]!MatrizPre2025[Devengado Aprobado],[1]!MatrizPre2025[Cod.Ref CCP Cuenta],'Ejecución mensual'!$A68,[1]!MatrizPre2025[Mes.Hist.Registro],L$7)</f>
        <v>0</v>
      </c>
      <c r="M68" s="31">
        <f>SUMIFS([1]!MatrizPre2025[Devengado Aprobado],[1]!MatrizPre2025[Cod.Ref CCP Cuenta],'Ejecución mensual'!$A68,[1]!MatrizPre2025[Mes.Hist.Registro],M$7)</f>
        <v>0</v>
      </c>
      <c r="N68" s="31">
        <f>SUMIFS([1]!MatrizPre2025[Devengado Aprobado],[1]!MatrizPre2025[Cod.Ref CCP Cuenta],'Ejecución mensual'!$A68,[1]!MatrizPre2025[Mes.Hist.Registro],N$7)</f>
        <v>0</v>
      </c>
      <c r="O68" s="31"/>
      <c r="P68" s="31"/>
      <c r="Q68" s="32">
        <f t="shared" si="4"/>
        <v>0</v>
      </c>
      <c r="R68" s="10"/>
      <c r="S68" s="10"/>
      <c r="T68" s="10"/>
      <c r="U68" s="10"/>
      <c r="V68" s="10"/>
      <c r="W68" s="10"/>
      <c r="X68" s="10"/>
      <c r="Y68" s="10"/>
      <c r="Z68" s="10"/>
      <c r="AA68" s="10"/>
      <c r="AJ68" s="1"/>
    </row>
    <row r="69" spans="1:36" ht="31.5" x14ac:dyDescent="0.25">
      <c r="A69" s="18" t="str">
        <f t="shared" si="3"/>
        <v>2.9.4</v>
      </c>
      <c r="B69" s="45" t="s">
        <v>81</v>
      </c>
      <c r="C69" s="30">
        <v>0</v>
      </c>
      <c r="D69" s="39">
        <v>0</v>
      </c>
      <c r="E69" s="31">
        <f>SUMIFS([1]!MatrizPre2025[Devengado Aprobado],[1]!MatrizPre2025[Cod.Ref CCP Cuenta],'Ejecución mensual'!$A69,[1]!MatrizPre2025[Mes.Hist.Registro],E$7)</f>
        <v>0</v>
      </c>
      <c r="F69" s="31">
        <f>SUMIFS([1]!MatrizPre2025[Devengado Aprobado],[1]!MatrizPre2025[Cod.Ref CCP Cuenta],'Ejecución mensual'!$A69,[1]!MatrizPre2025[Mes.Hist.Registro],F$7)</f>
        <v>0</v>
      </c>
      <c r="G69" s="31">
        <f>SUMIFS([1]!MatrizPre2025[Devengado Aprobado],[1]!MatrizPre2025[Cod.Ref CCP Cuenta],'Ejecución mensual'!$A69,[1]!MatrizPre2025[Mes.Hist.Registro],G$7)</f>
        <v>0</v>
      </c>
      <c r="H69" s="31">
        <f>SUMIFS([1]!MatrizPre2025[Devengado Aprobado],[1]!MatrizPre2025[Cod.Ref CCP Cuenta],'Ejecución mensual'!$A69,[1]!MatrizPre2025[Mes.Hist.Registro],H$7)</f>
        <v>0</v>
      </c>
      <c r="I69" s="31">
        <f>SUMIFS([1]!MatrizPre2025[Devengado Aprobado],[1]!MatrizPre2025[Cod.Ref CCP Cuenta],'Ejecución mensual'!$A69,[1]!MatrizPre2025[Mes.Hist.Registro],I$7)</f>
        <v>0</v>
      </c>
      <c r="J69" s="31">
        <f>SUMIFS([1]!MatrizPre2025[Devengado Aprobado],[1]!MatrizPre2025[Cod.Ref CCP Cuenta],'Ejecución mensual'!$A69,[1]!MatrizPre2025[Mes.Hist.Registro],J$7)</f>
        <v>0</v>
      </c>
      <c r="K69" s="31">
        <f>SUMIFS([1]!MatrizPre2025[Devengado Aprobado],[1]!MatrizPre2025[Cod.Ref CCP Cuenta],'Ejecución mensual'!$A69,[1]!MatrizPre2025[Mes.Hist.Registro],K$7)</f>
        <v>0</v>
      </c>
      <c r="L69" s="31">
        <f>SUMIFS([1]!MatrizPre2025[Devengado Aprobado],[1]!MatrizPre2025[Cod.Ref CCP Cuenta],'Ejecución mensual'!$A69,[1]!MatrizPre2025[Mes.Hist.Registro],L$7)</f>
        <v>0</v>
      </c>
      <c r="M69" s="31">
        <f>SUMIFS([1]!MatrizPre2025[Devengado Aprobado],[1]!MatrizPre2025[Cod.Ref CCP Cuenta],'Ejecución mensual'!$A69,[1]!MatrizPre2025[Mes.Hist.Registro],M$7)</f>
        <v>0</v>
      </c>
      <c r="N69" s="31">
        <f>SUMIFS([1]!MatrizPre2025[Devengado Aprobado],[1]!MatrizPre2025[Cod.Ref CCP Cuenta],'Ejecución mensual'!$A69,[1]!MatrizPre2025[Mes.Hist.Registro],N$7)</f>
        <v>0</v>
      </c>
      <c r="O69" s="31"/>
      <c r="P69" s="31"/>
      <c r="Q69" s="32">
        <f t="shared" si="4"/>
        <v>0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J69" s="1"/>
    </row>
    <row r="70" spans="1:36" s="11" customFormat="1" ht="27" customHeight="1" x14ac:dyDescent="0.25">
      <c r="A70" s="18"/>
      <c r="B70" s="47" t="s">
        <v>82</v>
      </c>
      <c r="C70" s="48">
        <f t="shared" ref="C70:P70" si="13">C60+C50+C42+C34+C25+C15+C9+C63+C66</f>
        <v>10405175256</v>
      </c>
      <c r="D70" s="49">
        <f t="shared" si="13"/>
        <v>10320041237</v>
      </c>
      <c r="E70" s="50">
        <f t="shared" si="13"/>
        <v>95784699.140000001</v>
      </c>
      <c r="F70" s="50">
        <f t="shared" si="13"/>
        <v>287149511.40999997</v>
      </c>
      <c r="G70" s="50">
        <f t="shared" si="13"/>
        <v>296356312.13999999</v>
      </c>
      <c r="H70" s="50">
        <f t="shared" si="13"/>
        <v>191993229.05000001</v>
      </c>
      <c r="I70" s="50">
        <f t="shared" si="13"/>
        <v>232500382.51999998</v>
      </c>
      <c r="J70" s="50">
        <f t="shared" si="13"/>
        <v>240335532.86000001</v>
      </c>
      <c r="K70" s="50">
        <f t="shared" si="13"/>
        <v>300187646.81999999</v>
      </c>
      <c r="L70" s="50">
        <f t="shared" si="13"/>
        <v>1476931669.1299999</v>
      </c>
      <c r="M70" s="50">
        <f t="shared" si="13"/>
        <v>253567660.90999997</v>
      </c>
      <c r="N70" s="50">
        <f t="shared" si="13"/>
        <v>837338560.90999997</v>
      </c>
      <c r="O70" s="50">
        <f t="shared" si="13"/>
        <v>0</v>
      </c>
      <c r="P70" s="50">
        <f t="shared" si="13"/>
        <v>0</v>
      </c>
      <c r="Q70" s="50">
        <f t="shared" si="4"/>
        <v>4212145204.8899994</v>
      </c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36" ht="23.45" customHeight="1" x14ac:dyDescent="0.25">
      <c r="A71" s="18"/>
      <c r="B71" s="51" t="s">
        <v>83</v>
      </c>
      <c r="C71" s="52"/>
      <c r="D71" s="53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5"/>
      <c r="R71" s="24"/>
      <c r="S71" s="10"/>
      <c r="T71" s="10"/>
      <c r="U71" s="10"/>
      <c r="V71" s="10"/>
      <c r="W71" s="10"/>
      <c r="X71" s="10"/>
      <c r="Y71" s="10"/>
      <c r="Z71" s="10"/>
      <c r="AA71" s="10"/>
      <c r="AJ71" s="1"/>
    </row>
    <row r="72" spans="1:36" s="11" customFormat="1" ht="15.75" x14ac:dyDescent="0.25">
      <c r="A72" s="18"/>
      <c r="B72" s="41" t="s">
        <v>84</v>
      </c>
      <c r="C72" s="56"/>
      <c r="D72" s="27">
        <v>0</v>
      </c>
      <c r="E72" s="28">
        <f t="shared" ref="E72:P72" si="14">SUM(E73:E74)</f>
        <v>0</v>
      </c>
      <c r="F72" s="28">
        <f t="shared" si="14"/>
        <v>0</v>
      </c>
      <c r="G72" s="28">
        <f t="shared" si="14"/>
        <v>0</v>
      </c>
      <c r="H72" s="28">
        <f t="shared" si="14"/>
        <v>0</v>
      </c>
      <c r="I72" s="28">
        <f t="shared" si="14"/>
        <v>0</v>
      </c>
      <c r="J72" s="28">
        <f t="shared" si="14"/>
        <v>0</v>
      </c>
      <c r="K72" s="28">
        <f t="shared" si="14"/>
        <v>0</v>
      </c>
      <c r="L72" s="28">
        <f t="shared" si="14"/>
        <v>0</v>
      </c>
      <c r="M72" s="28">
        <f t="shared" si="14"/>
        <v>0</v>
      </c>
      <c r="N72" s="28">
        <f t="shared" si="14"/>
        <v>0</v>
      </c>
      <c r="O72" s="28">
        <f t="shared" si="14"/>
        <v>0</v>
      </c>
      <c r="P72" s="28">
        <f t="shared" si="14"/>
        <v>0</v>
      </c>
      <c r="Q72" s="28">
        <f t="shared" ref="Q72:Q80" si="15">SUM(E72:P72)</f>
        <v>0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36" ht="31.5" x14ac:dyDescent="0.25">
      <c r="A73" s="18" t="str">
        <f t="shared" si="3"/>
        <v>4.1.1</v>
      </c>
      <c r="B73" s="45" t="s">
        <v>85</v>
      </c>
      <c r="C73" s="57">
        <f>SUMIFS([1]!MatrizPre2025[Devengado Aprobado],[1]!MatrizPre2025[Cod.Ref CCP Cuenta],'Ejecución mensual'!$A73,[1]!MatrizPre2025[Mes.Hist.Registro],C$7)</f>
        <v>0</v>
      </c>
      <c r="D73" s="58">
        <v>0</v>
      </c>
      <c r="E73" s="31">
        <f>SUMIFS([1]!MatrizPre2025[Devengado Aprobado],[1]!MatrizPre2025[Cod.Ref CCP Cuenta],'Ejecución mensual'!$A73,[1]!MatrizPre2025[Mes.Hist.Registro],E$7)</f>
        <v>0</v>
      </c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>
        <f t="shared" si="15"/>
        <v>0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36" ht="31.5" x14ac:dyDescent="0.25">
      <c r="A74" s="18" t="str">
        <f t="shared" si="3"/>
        <v>4.1.2</v>
      </c>
      <c r="B74" s="45" t="s">
        <v>86</v>
      </c>
      <c r="C74" s="57">
        <f>SUMIFS([1]!MatrizPre2025[Devengado Aprobado],[1]!MatrizPre2025[Cod.Ref CCP Cuenta],'Ejecución mensual'!$A74,[1]!MatrizPre2025[Mes.Hist.Registro],C$7)</f>
        <v>0</v>
      </c>
      <c r="D74" s="58">
        <v>0</v>
      </c>
      <c r="E74" s="31">
        <f>SUMIFS([1]!MatrizPre2025[Devengado Aprobado],[1]!MatrizPre2025[Cod.Ref CCP Cuenta],'Ejecución mensual'!$A74,[1]!MatrizPre2025[Mes.Hist.Registro],E$7)</f>
        <v>0</v>
      </c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2">
        <f t="shared" si="15"/>
        <v>0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36" s="11" customFormat="1" ht="15.75" x14ac:dyDescent="0.25">
      <c r="A75" s="18"/>
      <c r="B75" s="41" t="s">
        <v>87</v>
      </c>
      <c r="C75" s="26">
        <f t="shared" ref="C75" si="16">SUM(C76:C77)</f>
        <v>0</v>
      </c>
      <c r="D75" s="27">
        <v>0</v>
      </c>
      <c r="E75" s="28">
        <f t="shared" ref="E75:P75" si="17">SUM(E76:E77)</f>
        <v>0</v>
      </c>
      <c r="F75" s="28">
        <f t="shared" si="17"/>
        <v>0</v>
      </c>
      <c r="G75" s="28">
        <f t="shared" si="17"/>
        <v>0</v>
      </c>
      <c r="H75" s="28">
        <f t="shared" si="17"/>
        <v>0</v>
      </c>
      <c r="I75" s="28">
        <f t="shared" si="17"/>
        <v>0</v>
      </c>
      <c r="J75" s="28">
        <f t="shared" si="17"/>
        <v>0</v>
      </c>
      <c r="K75" s="28">
        <f t="shared" si="17"/>
        <v>0</v>
      </c>
      <c r="L75" s="28">
        <f t="shared" si="17"/>
        <v>0</v>
      </c>
      <c r="M75" s="28">
        <f t="shared" si="17"/>
        <v>0</v>
      </c>
      <c r="N75" s="28">
        <f t="shared" si="17"/>
        <v>0</v>
      </c>
      <c r="O75" s="28">
        <f t="shared" si="17"/>
        <v>0</v>
      </c>
      <c r="P75" s="28">
        <f t="shared" si="17"/>
        <v>0</v>
      </c>
      <c r="Q75" s="28">
        <f t="shared" si="15"/>
        <v>0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36" ht="15.75" x14ac:dyDescent="0.25">
      <c r="A76" s="18" t="str">
        <f t="shared" ref="A76:A81" si="18">+LEFT(B76,5)</f>
        <v>4.2.1</v>
      </c>
      <c r="B76" s="45" t="s">
        <v>88</v>
      </c>
      <c r="C76" s="57">
        <f>SUMIFS([1]!MatrizPre2025[Devengado Aprobado],[1]!MatrizPre2025[Cod.Ref CCP Cuenta],'Ejecución mensual'!$A76,[1]!MatrizPre2025[Mes.Hist.Registro],C$7)</f>
        <v>0</v>
      </c>
      <c r="D76" s="58"/>
      <c r="E76" s="31">
        <f>SUMIFS([1]!MatrizPre2025[Devengado Aprobado],[1]!MatrizPre2025[Cod.Ref CCP Cuenta],'Ejecución mensual'!$A76,[1]!MatrizPre2025[Mes.Hist.Registro],E$7)</f>
        <v>0</v>
      </c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2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36" ht="15.75" x14ac:dyDescent="0.25">
      <c r="A77" s="18" t="str">
        <f t="shared" si="18"/>
        <v>4.2.2</v>
      </c>
      <c r="B77" s="45" t="s">
        <v>89</v>
      </c>
      <c r="C77" s="57">
        <f>SUMIFS([1]!MatrizPre2025[Devengado Aprobado],[1]!MatrizPre2025[Cod.Ref CCP Cuenta],'Ejecución mensual'!$A77,[1]!MatrizPre2025[Mes.Hist.Registro],C$7)</f>
        <v>0</v>
      </c>
      <c r="D77" s="58"/>
      <c r="E77" s="31">
        <f>SUMIFS([1]!MatrizPre2025[Devengado Aprobado],[1]!MatrizPre2025[Cod.Ref CCP Cuenta],'Ejecución mensual'!$A77,[1]!MatrizPre2025[Mes.Hist.Registro],E$7)</f>
        <v>0</v>
      </c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36" s="11" customFormat="1" ht="15.75" x14ac:dyDescent="0.25">
      <c r="A78" s="18"/>
      <c r="B78" s="41" t="s">
        <v>90</v>
      </c>
      <c r="C78" s="26">
        <f t="shared" ref="C78:P78" si="19">+C79</f>
        <v>0</v>
      </c>
      <c r="D78" s="27">
        <v>0</v>
      </c>
      <c r="E78" s="28">
        <f t="shared" si="19"/>
        <v>0</v>
      </c>
      <c r="F78" s="28">
        <f t="shared" si="19"/>
        <v>0</v>
      </c>
      <c r="G78" s="28">
        <f t="shared" si="19"/>
        <v>0</v>
      </c>
      <c r="H78" s="28">
        <f t="shared" si="19"/>
        <v>0</v>
      </c>
      <c r="I78" s="28">
        <f t="shared" si="19"/>
        <v>0</v>
      </c>
      <c r="J78" s="28">
        <f t="shared" si="19"/>
        <v>0</v>
      </c>
      <c r="K78" s="28">
        <f t="shared" si="19"/>
        <v>0</v>
      </c>
      <c r="L78" s="28">
        <f t="shared" si="19"/>
        <v>0</v>
      </c>
      <c r="M78" s="28">
        <f t="shared" si="19"/>
        <v>0</v>
      </c>
      <c r="N78" s="28">
        <f t="shared" si="19"/>
        <v>0</v>
      </c>
      <c r="O78" s="28">
        <f t="shared" si="19"/>
        <v>0</v>
      </c>
      <c r="P78" s="28">
        <f t="shared" si="19"/>
        <v>0</v>
      </c>
      <c r="Q78" s="28">
        <f t="shared" si="15"/>
        <v>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36" ht="31.5" x14ac:dyDescent="0.25">
      <c r="A79" s="18" t="str">
        <f t="shared" si="18"/>
        <v>4.3.5</v>
      </c>
      <c r="B79" s="45" t="s">
        <v>91</v>
      </c>
      <c r="C79" s="57">
        <f>SUMIFS([1]!MatrizPre2025[Devengado Aprobado],[1]!MatrizPre2025[Cod.Ref CCP Cuenta],'Ejecución mensual'!$A79,[1]!MatrizPre2025[Mes.Hist.Registro],C$7)</f>
        <v>0</v>
      </c>
      <c r="D79" s="58"/>
      <c r="E79" s="31">
        <f>SUMIFS([1]!MatrizPre2025[Devengado Aprobado],[1]!MatrizPre2025[Cod.Ref CCP Cuenta],'Ejecución mensual'!$A79,[1]!MatrizPre2025[Mes.Hist.Registro],E$7)</f>
        <v>0</v>
      </c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2">
        <f t="shared" si="15"/>
        <v>0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36" ht="15.75" x14ac:dyDescent="0.25">
      <c r="A80" s="18"/>
      <c r="B80" s="47" t="s">
        <v>92</v>
      </c>
      <c r="C80" s="59">
        <f t="shared" ref="C80" si="20">+C78+C75+C72</f>
        <v>0</v>
      </c>
      <c r="D80" s="60">
        <v>0</v>
      </c>
      <c r="E80" s="61">
        <f t="shared" ref="E80:P80" si="21">+E78+E75+E72</f>
        <v>0</v>
      </c>
      <c r="F80" s="61">
        <f t="shared" si="21"/>
        <v>0</v>
      </c>
      <c r="G80" s="61">
        <f t="shared" si="21"/>
        <v>0</v>
      </c>
      <c r="H80" s="61">
        <f t="shared" si="21"/>
        <v>0</v>
      </c>
      <c r="I80" s="61">
        <f t="shared" si="21"/>
        <v>0</v>
      </c>
      <c r="J80" s="61">
        <f t="shared" si="21"/>
        <v>0</v>
      </c>
      <c r="K80" s="61">
        <f t="shared" si="21"/>
        <v>0</v>
      </c>
      <c r="L80" s="61">
        <f t="shared" si="21"/>
        <v>0</v>
      </c>
      <c r="M80" s="61">
        <f t="shared" si="21"/>
        <v>0</v>
      </c>
      <c r="N80" s="61">
        <f t="shared" si="21"/>
        <v>0</v>
      </c>
      <c r="O80" s="61">
        <f t="shared" si="21"/>
        <v>0</v>
      </c>
      <c r="P80" s="61">
        <f t="shared" si="21"/>
        <v>0</v>
      </c>
      <c r="Q80" s="61">
        <f t="shared" si="15"/>
        <v>0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C80" s="11"/>
    </row>
    <row r="81" spans="1:32" ht="15.75" x14ac:dyDescent="0.25">
      <c r="A81" s="18" t="str">
        <f t="shared" si="18"/>
        <v/>
      </c>
      <c r="B81" s="45"/>
      <c r="C81" s="62"/>
      <c r="D81" s="63"/>
      <c r="E81" s="64">
        <v>0</v>
      </c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5"/>
      <c r="Q81" s="32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32" ht="15.75" x14ac:dyDescent="0.25">
      <c r="A82" s="18"/>
      <c r="B82" s="66" t="s">
        <v>93</v>
      </c>
      <c r="C82" s="67">
        <f>C70</f>
        <v>10405175256</v>
      </c>
      <c r="D82" s="68">
        <f>D70</f>
        <v>10320041237</v>
      </c>
      <c r="E82" s="69">
        <f t="shared" ref="E82:J82" si="22">E70</f>
        <v>95784699.140000001</v>
      </c>
      <c r="F82" s="69">
        <f t="shared" si="22"/>
        <v>287149511.40999997</v>
      </c>
      <c r="G82" s="69">
        <f t="shared" si="22"/>
        <v>296356312.13999999</v>
      </c>
      <c r="H82" s="69">
        <f t="shared" si="22"/>
        <v>191993229.05000001</v>
      </c>
      <c r="I82" s="70">
        <f t="shared" si="22"/>
        <v>232500382.51999998</v>
      </c>
      <c r="J82" s="70">
        <f t="shared" si="22"/>
        <v>240335532.86000001</v>
      </c>
      <c r="K82" s="70">
        <f>K70</f>
        <v>300187646.81999999</v>
      </c>
      <c r="L82" s="70">
        <f>L70</f>
        <v>1476931669.1299999</v>
      </c>
      <c r="M82" s="70">
        <f>M70</f>
        <v>253567660.90999997</v>
      </c>
      <c r="N82" s="70">
        <f>N70</f>
        <v>837338560.90999997</v>
      </c>
      <c r="O82" s="70">
        <f t="shared" ref="O82:P82" si="23">O70</f>
        <v>0</v>
      </c>
      <c r="P82" s="70">
        <f t="shared" si="23"/>
        <v>0</v>
      </c>
      <c r="Q82" s="69">
        <f>SUM(E82:P82)</f>
        <v>4212145204.8899994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71"/>
    </row>
    <row r="83" spans="1:32" ht="14.25" customHeight="1" x14ac:dyDescent="0.25">
      <c r="B83" s="72"/>
      <c r="C83" s="72"/>
      <c r="D83" s="72"/>
      <c r="E83" s="73"/>
      <c r="Q83" s="74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32" ht="13.5" customHeight="1" x14ac:dyDescent="0.25">
      <c r="B84" s="75"/>
      <c r="C84" s="72"/>
      <c r="D84" s="72"/>
      <c r="E84" s="72"/>
      <c r="F84" s="76"/>
      <c r="G84" s="76"/>
      <c r="H84" s="76"/>
      <c r="I84" s="77"/>
      <c r="J84" s="77"/>
      <c r="K84" s="77"/>
      <c r="L84" s="77"/>
      <c r="M84" s="77"/>
      <c r="N84" s="77"/>
      <c r="O84" s="77"/>
      <c r="P84" s="77"/>
      <c r="Q84" s="78"/>
      <c r="R84" s="76"/>
      <c r="S84" s="76"/>
      <c r="T84" s="76"/>
      <c r="U84" s="76"/>
      <c r="V84" s="76"/>
      <c r="W84" s="76"/>
      <c r="X84" s="76"/>
      <c r="Y84" s="76"/>
      <c r="Z84" s="76"/>
    </row>
    <row r="85" spans="1:32" ht="14.25" customHeight="1" x14ac:dyDescent="0.25">
      <c r="B85" s="79" t="s">
        <v>94</v>
      </c>
      <c r="C85" s="80"/>
      <c r="D85" s="81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6"/>
      <c r="S85" s="76"/>
      <c r="T85" s="76"/>
      <c r="U85" s="76"/>
      <c r="V85" s="76"/>
      <c r="W85" s="76"/>
      <c r="X85" s="76"/>
      <c r="Y85" s="76"/>
      <c r="Z85" s="76"/>
      <c r="AA85" s="76"/>
    </row>
    <row r="86" spans="1:32" ht="25.5" customHeight="1" x14ac:dyDescent="0.25">
      <c r="B86" s="82" t="s">
        <v>95</v>
      </c>
      <c r="C86" s="83"/>
      <c r="D86" s="84"/>
      <c r="F86" s="85"/>
      <c r="M86" s="86"/>
      <c r="N86" s="86"/>
      <c r="O86" s="86"/>
      <c r="P86" s="86"/>
      <c r="Q86" s="85"/>
      <c r="R86" s="87"/>
      <c r="S86" s="87"/>
      <c r="T86" s="87"/>
      <c r="U86" s="87"/>
      <c r="V86" s="87"/>
      <c r="W86" s="87"/>
      <c r="X86" s="87"/>
      <c r="Y86" s="87"/>
      <c r="Z86" s="87"/>
      <c r="AD86" s="88"/>
      <c r="AE86" s="88"/>
      <c r="AF86" s="88"/>
    </row>
    <row r="87" spans="1:32" ht="36" customHeight="1" x14ac:dyDescent="0.25">
      <c r="B87" s="89" t="s">
        <v>96</v>
      </c>
      <c r="C87" s="90"/>
      <c r="D87" s="91"/>
      <c r="G87" s="92" t="s">
        <v>97</v>
      </c>
      <c r="H87" s="92"/>
      <c r="K87" s="92" t="s">
        <v>98</v>
      </c>
      <c r="L87" s="92"/>
    </row>
    <row r="88" spans="1:32" ht="15" customHeight="1" x14ac:dyDescent="0.25">
      <c r="B88" s="89" t="s">
        <v>99</v>
      </c>
      <c r="C88" s="90"/>
      <c r="D88" s="91"/>
      <c r="G88" s="8"/>
    </row>
    <row r="89" spans="1:32" x14ac:dyDescent="0.25">
      <c r="B89" s="89"/>
      <c r="C89" s="90"/>
      <c r="D89" s="91"/>
      <c r="G89" s="8"/>
    </row>
    <row r="90" spans="1:32" x14ac:dyDescent="0.25">
      <c r="B90" s="89"/>
      <c r="C90" s="90"/>
      <c r="D90" s="91"/>
      <c r="F90" s="87"/>
      <c r="G90" s="93" t="s">
        <v>102</v>
      </c>
      <c r="H90" s="93"/>
      <c r="K90" s="93" t="s">
        <v>100</v>
      </c>
      <c r="L90" s="93"/>
      <c r="M90" s="86"/>
      <c r="N90" s="86"/>
      <c r="O90" s="86"/>
      <c r="P90" s="86"/>
      <c r="Q90" s="85"/>
      <c r="R90" s="87"/>
      <c r="S90" s="87"/>
      <c r="T90" s="87"/>
      <c r="U90" s="87"/>
      <c r="V90" s="87"/>
      <c r="W90" s="87"/>
      <c r="X90" s="87"/>
      <c r="Y90" s="87"/>
      <c r="Z90" s="87"/>
      <c r="AD90" s="88"/>
      <c r="AE90" s="88"/>
      <c r="AF90" s="88"/>
    </row>
    <row r="91" spans="1:32" x14ac:dyDescent="0.25">
      <c r="B91" s="94"/>
      <c r="C91" s="95"/>
      <c r="D91" s="96"/>
      <c r="F91" s="85"/>
      <c r="G91" s="92" t="s">
        <v>103</v>
      </c>
      <c r="H91" s="92"/>
      <c r="K91" s="92" t="s">
        <v>101</v>
      </c>
      <c r="L91" s="92"/>
      <c r="M91" s="97"/>
      <c r="N91" s="97"/>
      <c r="O91" s="97"/>
      <c r="P91" s="97"/>
      <c r="Q91" s="85"/>
      <c r="R91" s="85"/>
      <c r="S91" s="85"/>
      <c r="T91" s="85"/>
      <c r="U91" s="85"/>
      <c r="V91" s="85"/>
      <c r="W91" s="85"/>
      <c r="X91" s="85"/>
      <c r="Y91" s="85"/>
      <c r="Z91" s="85"/>
      <c r="AD91" s="98"/>
      <c r="AE91" s="98"/>
      <c r="AF91" s="98"/>
    </row>
  </sheetData>
  <mergeCells count="18">
    <mergeCell ref="K91:L91"/>
    <mergeCell ref="AD91:AF91"/>
    <mergeCell ref="B86:D86"/>
    <mergeCell ref="AD86:AF86"/>
    <mergeCell ref="B87:D87"/>
    <mergeCell ref="G87:H87"/>
    <mergeCell ref="K87:L87"/>
    <mergeCell ref="B88:D91"/>
    <mergeCell ref="G90:H90"/>
    <mergeCell ref="K90:L90"/>
    <mergeCell ref="AD90:AF90"/>
    <mergeCell ref="G91:H91"/>
    <mergeCell ref="B1:Q1"/>
    <mergeCell ref="B2:Q2"/>
    <mergeCell ref="B3:Q3"/>
    <mergeCell ref="B4:Q4"/>
    <mergeCell ref="B83:D83"/>
    <mergeCell ref="B84:E84"/>
  </mergeCells>
  <pageMargins left="0.47244094488188981" right="0.39370078740157483" top="0.39370078740157483" bottom="0.47244094488188981" header="0.31496062992125984" footer="0.31496062992125984"/>
  <pageSetup paperSize="5" scale="48" fitToHeight="0" orientation="landscape" r:id="rId1"/>
  <headerFooter>
    <oddFooter>&amp;RPág.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mensual</vt:lpstr>
      <vt:lpstr>'Ejecución mensual'!Área_de_impresión</vt:lpstr>
      <vt:lpstr>'Ejecución mensual'!Títulos_a_imprimir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Esther Brazoban Soto</dc:creator>
  <cp:lastModifiedBy>Ana Esther Brazoban Soto</cp:lastModifiedBy>
  <cp:lastPrinted>2026-11-02T12:31:46Z</cp:lastPrinted>
  <dcterms:created xsi:type="dcterms:W3CDTF">2026-11-02T12:13:49Z</dcterms:created>
  <dcterms:modified xsi:type="dcterms:W3CDTF">2026-11-02T12:35:23Z</dcterms:modified>
</cp:coreProperties>
</file>