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natan.crisostomo\Downloads\"/>
    </mc:Choice>
  </mc:AlternateContent>
  <xr:revisionPtr revIDLastSave="0" documentId="8_{7496078F-3AC4-4263-9A1F-05FE20AAF2D9}" xr6:coauthVersionLast="47" xr6:coauthVersionMax="47" xr10:uidLastSave="{00000000-0000-0000-0000-000000000000}"/>
  <bookViews>
    <workbookView xWindow="-120" yWindow="-120" windowWidth="29040" windowHeight="15720" xr2:uid="{77956834-4160-47A1-82FC-608F38D01BE4}"/>
  </bookViews>
  <sheets>
    <sheet name="Ejecución mensual" sheetId="1" r:id="rId1"/>
  </sheets>
  <externalReferences>
    <externalReference r:id="rId2"/>
  </externalReferences>
  <definedNames>
    <definedName name="_xlnm.Print_Area" localSheetId="0">'Ejecución mensual'!$B$1:$Q$90</definedName>
    <definedName name="_xlnm.Print_Titles" localSheetId="0">'Ejecución mensual'!$1:$7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0" i="1" l="1"/>
  <c r="A78" i="1"/>
  <c r="P77" i="1"/>
  <c r="P79" i="1" s="1"/>
  <c r="O77" i="1"/>
  <c r="O79" i="1" s="1"/>
  <c r="N77" i="1"/>
  <c r="N79" i="1" s="1"/>
  <c r="M77" i="1"/>
  <c r="M79" i="1" s="1"/>
  <c r="L77" i="1"/>
  <c r="L79" i="1" s="1"/>
  <c r="K77" i="1"/>
  <c r="K79" i="1" s="1"/>
  <c r="J77" i="1"/>
  <c r="J79" i="1" s="1"/>
  <c r="I77" i="1"/>
  <c r="I79" i="1" s="1"/>
  <c r="H77" i="1"/>
  <c r="H79" i="1" s="1"/>
  <c r="G77" i="1"/>
  <c r="G79" i="1" s="1"/>
  <c r="A76" i="1"/>
  <c r="A75" i="1"/>
  <c r="P74" i="1"/>
  <c r="O74" i="1"/>
  <c r="N74" i="1"/>
  <c r="M74" i="1"/>
  <c r="L74" i="1"/>
  <c r="K74" i="1"/>
  <c r="J74" i="1"/>
  <c r="I74" i="1"/>
  <c r="H74" i="1"/>
  <c r="G74" i="1"/>
  <c r="A73" i="1"/>
  <c r="A72" i="1"/>
  <c r="P71" i="1"/>
  <c r="O71" i="1"/>
  <c r="N71" i="1"/>
  <c r="M71" i="1"/>
  <c r="L71" i="1"/>
  <c r="K71" i="1"/>
  <c r="J71" i="1"/>
  <c r="I71" i="1"/>
  <c r="H71" i="1"/>
  <c r="G71" i="1"/>
  <c r="A68" i="1"/>
  <c r="A67" i="1"/>
  <c r="A66" i="1"/>
  <c r="P65" i="1"/>
  <c r="O65" i="1"/>
  <c r="N65" i="1"/>
  <c r="M65" i="1"/>
  <c r="L65" i="1"/>
  <c r="K65" i="1"/>
  <c r="J65" i="1"/>
  <c r="I65" i="1"/>
  <c r="H65" i="1"/>
  <c r="G65" i="1"/>
  <c r="A64" i="1"/>
  <c r="A63" i="1"/>
  <c r="P62" i="1"/>
  <c r="O62" i="1"/>
  <c r="N62" i="1"/>
  <c r="M62" i="1"/>
  <c r="L62" i="1"/>
  <c r="K62" i="1"/>
  <c r="J62" i="1"/>
  <c r="I62" i="1"/>
  <c r="H62" i="1"/>
  <c r="G62" i="1"/>
  <c r="A61" i="1"/>
  <c r="A60" i="1"/>
  <c r="G59" i="1"/>
  <c r="G69" i="1" s="1"/>
  <c r="G81" i="1" s="1"/>
  <c r="D81" i="1"/>
  <c r="A58" i="1"/>
  <c r="A57" i="1"/>
  <c r="A56" i="1"/>
  <c r="A55" i="1"/>
  <c r="A54" i="1"/>
  <c r="A53" i="1"/>
  <c r="A52" i="1"/>
  <c r="A51" i="1"/>
  <c r="P50" i="1"/>
  <c r="O50" i="1"/>
  <c r="N50" i="1"/>
  <c r="M50" i="1"/>
  <c r="L50" i="1"/>
  <c r="K50" i="1"/>
  <c r="J50" i="1"/>
  <c r="I50" i="1"/>
  <c r="H50" i="1"/>
  <c r="G50" i="1"/>
  <c r="A49" i="1"/>
  <c r="A48" i="1"/>
  <c r="A47" i="1"/>
  <c r="A46" i="1"/>
  <c r="A45" i="1"/>
  <c r="A44" i="1"/>
  <c r="A43" i="1"/>
  <c r="P42" i="1"/>
  <c r="O42" i="1"/>
  <c r="N42" i="1"/>
  <c r="M42" i="1"/>
  <c r="L42" i="1"/>
  <c r="K42" i="1"/>
  <c r="J42" i="1"/>
  <c r="I42" i="1"/>
  <c r="H42" i="1"/>
  <c r="G42" i="1"/>
  <c r="A41" i="1"/>
  <c r="A40" i="1"/>
  <c r="A39" i="1"/>
  <c r="A38" i="1"/>
  <c r="A37" i="1"/>
  <c r="A36" i="1"/>
  <c r="A35" i="1"/>
  <c r="P34" i="1"/>
  <c r="O34" i="1"/>
  <c r="N34" i="1"/>
  <c r="M34" i="1"/>
  <c r="L34" i="1"/>
  <c r="K34" i="1"/>
  <c r="J34" i="1"/>
  <c r="I34" i="1"/>
  <c r="H34" i="1"/>
  <c r="G34" i="1"/>
  <c r="A33" i="1"/>
  <c r="A32" i="1"/>
  <c r="A31" i="1"/>
  <c r="A30" i="1"/>
  <c r="A29" i="1"/>
  <c r="A28" i="1"/>
  <c r="A27" i="1"/>
  <c r="A26" i="1"/>
  <c r="P25" i="1"/>
  <c r="O25" i="1"/>
  <c r="N25" i="1"/>
  <c r="M25" i="1"/>
  <c r="L25" i="1"/>
  <c r="K25" i="1"/>
  <c r="J25" i="1"/>
  <c r="I25" i="1"/>
  <c r="H25" i="1"/>
  <c r="G25" i="1"/>
  <c r="A24" i="1"/>
  <c r="A23" i="1"/>
  <c r="A22" i="1"/>
  <c r="A21" i="1"/>
  <c r="A20" i="1"/>
  <c r="A19" i="1"/>
  <c r="A18" i="1"/>
  <c r="A17" i="1"/>
  <c r="A16" i="1"/>
  <c r="P15" i="1"/>
  <c r="O15" i="1"/>
  <c r="N15" i="1"/>
  <c r="M15" i="1"/>
  <c r="L15" i="1"/>
  <c r="K15" i="1"/>
  <c r="J15" i="1"/>
  <c r="I15" i="1"/>
  <c r="H15" i="1"/>
  <c r="G15" i="1"/>
  <c r="A14" i="1"/>
  <c r="A13" i="1"/>
  <c r="A12" i="1"/>
  <c r="A11" i="1"/>
  <c r="A10" i="1"/>
  <c r="P9" i="1"/>
  <c r="O9" i="1"/>
  <c r="N9" i="1"/>
  <c r="M9" i="1"/>
  <c r="L9" i="1"/>
  <c r="K9" i="1"/>
  <c r="J9" i="1"/>
  <c r="I9" i="1"/>
  <c r="H9" i="1"/>
  <c r="G9" i="1"/>
  <c r="Q74" i="1" l="1"/>
  <c r="Q73" i="1"/>
  <c r="Q68" i="1"/>
  <c r="Q67" i="1"/>
  <c r="Q64" i="1"/>
  <c r="P61" i="1"/>
  <c r="O61" i="1"/>
  <c r="N61" i="1"/>
  <c r="M61" i="1"/>
  <c r="L61" i="1"/>
  <c r="K61" i="1"/>
  <c r="J61" i="1"/>
  <c r="I61" i="1"/>
  <c r="H61" i="1"/>
  <c r="N60" i="1"/>
  <c r="N59" i="1" s="1"/>
  <c r="N69" i="1" s="1"/>
  <c r="N81" i="1" s="1"/>
  <c r="O60" i="1"/>
  <c r="M60" i="1"/>
  <c r="M59" i="1" s="1"/>
  <c r="M69" i="1" s="1"/>
  <c r="M81" i="1" s="1"/>
  <c r="P60" i="1"/>
  <c r="P59" i="1" s="1"/>
  <c r="P69" i="1" s="1"/>
  <c r="P81" i="1" s="1"/>
  <c r="H60" i="1"/>
  <c r="H59" i="1" s="1"/>
  <c r="H69" i="1" s="1"/>
  <c r="H81" i="1" s="1"/>
  <c r="I60" i="1"/>
  <c r="I59" i="1" s="1"/>
  <c r="I69" i="1" s="1"/>
  <c r="I81" i="1" s="1"/>
  <c r="J60" i="1"/>
  <c r="J59" i="1" s="1"/>
  <c r="J69" i="1" s="1"/>
  <c r="J81" i="1" s="1"/>
  <c r="K60" i="1"/>
  <c r="K59" i="1" s="1"/>
  <c r="K69" i="1" s="1"/>
  <c r="K81" i="1" s="1"/>
  <c r="L60" i="1"/>
  <c r="L59" i="1" s="1"/>
  <c r="L69" i="1" s="1"/>
  <c r="L81" i="1" s="1"/>
  <c r="Q58" i="1"/>
  <c r="Q56" i="1"/>
  <c r="Q55" i="1"/>
  <c r="Q54" i="1"/>
  <c r="Q47" i="1"/>
  <c r="Q44" i="1"/>
  <c r="Q41" i="1"/>
  <c r="Q39" i="1"/>
  <c r="Q38" i="1"/>
  <c r="Q37" i="1"/>
  <c r="Q32" i="1"/>
  <c r="Q29" i="1"/>
  <c r="Q27" i="1"/>
  <c r="Q22" i="1"/>
  <c r="Q21" i="1"/>
  <c r="Q20" i="1"/>
  <c r="Q18" i="1"/>
  <c r="Q13" i="1"/>
  <c r="Q12" i="1"/>
  <c r="C81" i="1"/>
  <c r="Q78" i="1" l="1"/>
  <c r="Q72" i="1"/>
  <c r="Q71" i="1"/>
  <c r="Q66" i="1"/>
  <c r="Q65" i="1"/>
  <c r="Q63" i="1"/>
  <c r="Q62" i="1"/>
  <c r="Q60" i="1"/>
  <c r="Q51" i="1"/>
  <c r="Q50" i="1"/>
  <c r="Q43" i="1"/>
  <c r="Q42" i="1"/>
  <c r="Q35" i="1"/>
  <c r="Q34" i="1"/>
  <c r="Q26" i="1"/>
  <c r="Q16" i="1"/>
  <c r="Q15" i="1"/>
  <c r="Q10" i="1"/>
  <c r="Q9" i="1"/>
  <c r="Q57" i="1"/>
  <c r="Q53" i="1"/>
  <c r="Q52" i="1"/>
  <c r="Q48" i="1"/>
  <c r="Q46" i="1"/>
  <c r="Q45" i="1"/>
  <c r="Q40" i="1"/>
  <c r="Q36" i="1"/>
  <c r="Q33" i="1"/>
  <c r="Q28" i="1"/>
  <c r="Q24" i="1"/>
  <c r="Q19" i="1"/>
  <c r="Q17" i="1"/>
  <c r="Q14" i="1"/>
  <c r="Q11" i="1"/>
  <c r="Q61" i="1"/>
  <c r="O59" i="1"/>
  <c r="O69" i="1" s="1"/>
  <c r="O81" i="1" s="1"/>
  <c r="F81" i="1"/>
  <c r="Q30" i="1"/>
  <c r="Q49" i="1"/>
  <c r="Q31" i="1"/>
  <c r="Q23" i="1"/>
  <c r="Q77" i="1" l="1"/>
  <c r="Q79" i="1"/>
  <c r="Q59" i="1"/>
  <c r="Q25" i="1"/>
  <c r="Q69" i="1" l="1"/>
  <c r="E81" i="1"/>
  <c r="Q81" i="1" s="1"/>
</calcChain>
</file>

<file path=xl/sharedStrings.xml><?xml version="1.0" encoding="utf-8"?>
<sst xmlns="http://schemas.openxmlformats.org/spreadsheetml/2006/main" count="103" uniqueCount="103">
  <si>
    <t>MINISTERIO DE ENERGIA Y MINAS</t>
  </si>
  <si>
    <t>Año 2026</t>
  </si>
  <si>
    <t>Ejecución de Gastos y Aplicaciones Financieras</t>
  </si>
  <si>
    <t>En RD$</t>
  </si>
  <si>
    <t>Detalle</t>
  </si>
  <si>
    <t>Presupuesto Inicial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</si>
  <si>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</si>
  <si>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</si>
  <si>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</si>
  <si>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</si>
  <si>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</si>
  <si>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</si>
  <si>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</si>
  <si>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</si>
  <si>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</si>
  <si>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</si>
  <si>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</si>
  <si>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</si>
  <si>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</si>
  <si>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</si>
  <si>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</si>
  <si>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</si>
  <si>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</si>
  <si>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</si>
  <si>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</si>
  <si>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</si>
  <si>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</si>
  <si>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</si>
  <si>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</si>
  <si>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</si>
  <si>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</si>
  <si>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</si>
  <si>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</si>
  <si>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</si>
  <si>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</si>
  <si>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</si>
  <si>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</si>
  <si>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</si>
  <si>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</si>
  <si>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</si>
  <si>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</si>
  <si>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</si>
  <si>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</si>
  <si>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</si>
  <si>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</si>
  <si>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</si>
  <si>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</si>
  <si>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</si>
  <si>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</si>
  <si>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AL  GOBIERNO GENERALES LOCALES</t>
  </si>
  <si>
    <t>2.4.5-TRANSFERENCIAS CORRIENTES A INSTITUCIONES PUBLICAS FINANCIERAS</t>
  </si>
  <si>
    <t>2.4.4-TRANSFERENCIAS CORRIENTES A EMPRESAS PUBLICAS NO FINANCIERAS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</si>
  <si>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</si>
  <si>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</si>
  <si>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</si>
  <si>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</si>
  <si>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 TRANSFERENCIAS DE CAPITAL AL GOBIERNO GENERAL NACIONAL</t>
  </si>
  <si>
    <t>2.5.3- TRANSFERENCIAS DE CAPITAL AL GOBIERNO GENERALES LOCALES</t>
  </si>
  <si>
    <t>2.5.4- TRANSFERENCIAS DE CAPITAL A EMPRESAS PUBLICAS NO FINANCIERAS</t>
  </si>
  <si>
    <t>2.5.5- TRANSFERENCIAS DE CAPITAL A INSTITUCIONES PUBLICAS FINANCIERAS</t>
  </si>
  <si>
    <t>2.5.6- TRANSFERENCIAS DE CAPITAL AL SECTOR EXTERNO</t>
  </si>
  <si>
    <t>2.5.9- TRANSFERENCIAS DE CAPITAL A OTRAS INSTITUCIONES PUBLICAS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</si>
  <si>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</si>
  <si>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</si>
  <si>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</si>
  <si>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</si>
  <si>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</si>
  <si>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</si>
  <si>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</si>
  <si>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</si>
  <si>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</si>
  <si>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</si>
  <si>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</si>
  <si>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</si>
  <si>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2.8- ADQUISICION DE ACTIVIS FINANCIEROS CON FINES POLITICAS</t>
  </si>
  <si>
    <t>2.8.1-CONCESION DE PRESTAMOS</t>
  </si>
  <si>
    <t>2.8.2-ADQUISICION DE TITULOS VALORES REPRESENTATIVOS DE DEUDA</t>
  </si>
  <si>
    <t>2.9- GASTOS FINANCIEROS</t>
  </si>
  <si>
    <t>2.9.1- INTERESES DE LA DEUDA PUBLICA INTERNA</t>
  </si>
  <si>
    <t>2.9.2- INTERESES DE LA DEUDA PUBLICA EXTERNA</t>
  </si>
  <si>
    <t>2.9.4- COMISIONES Y OTROS GASTOS BANCARIOS DE LA DEUDA PUBLICA</t>
  </si>
  <si>
    <t>Total de Gastos</t>
  </si>
  <si>
    <t>4- APLICACIONES FINANCIERAS</t>
  </si>
  <si>
    <t>4.1- INCREMENTO DE ACTIVOS FINANCIEROS</t>
  </si>
  <si>
    <t>4.1.1- INCREMENTO DE ACTIVOS FINANCIEROS CORRIENTES</t>
  </si>
  <si>
    <t>4.1.2- INCREMENTO DE ACTIVOS FINANCIEROS NO CORRIENTES</t>
  </si>
  <si>
    <t>4.2- DISMINUCION DE PASIVOS</t>
  </si>
  <si>
    <t>4.2.1- DISMINUCION DE PASIVOS CORRIENTES</t>
  </si>
  <si>
    <t>4.2.2- DISMUNICION DE PASIVOS NO CORRIENTES</t>
  </si>
  <si>
    <t>4.3- DISMINUCION DE FONDOS DE TERCEROS</t>
  </si>
  <si>
    <t>4.3.5- DISMINUCION DEPOSITOS FONDOS DE TERCEROS</t>
  </si>
  <si>
    <t>TOTAL DE APLICACIONES FINANCIERAS</t>
  </si>
  <si>
    <t>TOTAL GASTOS Y APLICACIONES FINANCIERAS</t>
  </si>
  <si>
    <t>*Nota</t>
  </si>
  <si>
    <r>
      <rPr>
        <b/>
        <sz val="11"/>
        <color rgb="FF000000"/>
        <rFont val="Calibri"/>
        <family val="2"/>
        <scheme val="minor"/>
      </rPr>
      <t xml:space="preserve">Presupuesto aprobado: </t>
    </r>
    <r>
      <rPr>
        <sz val="11"/>
        <color indexed="8"/>
        <rFont val="Calibri"/>
        <family val="2"/>
        <scheme val="minor"/>
      </rPr>
      <t xml:space="preserve"> Se refiere al presupuesto aprobado en la Ley de Presupuesto General del Estado 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</si>
  <si>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</si>
  <si>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Elaborado por:</t>
  </si>
  <si>
    <t>Aprobado por:</t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</si>
  <si>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</si>
  <si>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JHONATAN E. CRISOSTOMO QUELIZ</t>
  </si>
  <si>
    <t>GLORIA MARIA CONTRERAS</t>
  </si>
  <si>
    <t>Encargado de Presupuesto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</si>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</sst>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5"/>
      <name val="Calibri"/>
      <family val="2"/>
      <scheme val="minor"/>
    </font>
    <font>
      <b/>
      <sz val="11.5"/>
      <name val="Calibri"/>
      <family val="2"/>
      <scheme val="minor"/>
    </font>
    <font>
      <b/>
      <sz val="11.5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theme="4" tint="0.39997558519241921"/>
      </bottom>
      <diagonal/>
    </border>
    <border>
      <left style="thin">
        <color indexed="64"/>
      </left>
      <right/>
      <top/>
      <bottom style="hair">
        <color theme="4" tint="0.39997558519241921"/>
      </bottom>
      <diagonal/>
    </border>
    <border>
      <left/>
      <right style="thin">
        <color indexed="64"/>
      </right>
      <top/>
      <bottom style="hair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2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43" fontId="7" fillId="0" borderId="0" xfId="3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vertical="center" wrapText="1"/>
    </xf>
    <xf numFmtId="43" fontId="4" fillId="0" borderId="0" xfId="3" applyFont="1" applyAlignment="1">
      <alignment vertical="center"/>
    </xf>
    <xf numFmtId="43" fontId="8" fillId="0" borderId="0" xfId="3" applyFont="1" applyAlignment="1">
      <alignment horizontal="center" vertical="center"/>
    </xf>
    <xf numFmtId="0" fontId="2" fillId="0" borderId="0" xfId="2" applyAlignment="1">
      <alignment vertical="center"/>
    </xf>
    <xf numFmtId="0" fontId="8" fillId="0" borderId="0" xfId="2" applyFont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43" fontId="8" fillId="3" borderId="2" xfId="3" applyFont="1" applyFill="1" applyBorder="1" applyAlignment="1">
      <alignment horizontal="center" vertical="center" wrapText="1"/>
    </xf>
    <xf numFmtId="49" fontId="8" fillId="3" borderId="3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2" borderId="0" xfId="2" applyFont="1" applyFill="1" applyAlignment="1">
      <alignment vertical="center"/>
    </xf>
    <xf numFmtId="49" fontId="9" fillId="3" borderId="4" xfId="2" applyNumberFormat="1" applyFont="1" applyFill="1" applyBorder="1" applyAlignment="1">
      <alignment vertical="center" wrapText="1"/>
    </xf>
    <xf numFmtId="43" fontId="8" fillId="3" borderId="1" xfId="3" applyFont="1" applyFill="1" applyBorder="1" applyAlignment="1">
      <alignment vertical="center"/>
    </xf>
    <xf numFmtId="43" fontId="8" fillId="3" borderId="3" xfId="3" applyFont="1" applyFill="1" applyBorder="1" applyAlignment="1">
      <alignment vertical="center"/>
    </xf>
    <xf numFmtId="43" fontId="8" fillId="3" borderId="5" xfId="3" applyFont="1" applyFill="1" applyBorder="1" applyAlignment="1">
      <alignment vertical="center"/>
    </xf>
    <xf numFmtId="43" fontId="8" fillId="3" borderId="5" xfId="2" applyNumberFormat="1" applyFont="1" applyFill="1" applyBorder="1" applyAlignment="1">
      <alignment vertical="center"/>
    </xf>
    <xf numFmtId="43" fontId="0" fillId="0" borderId="0" xfId="3" applyFont="1" applyAlignment="1">
      <alignment vertical="center"/>
    </xf>
    <xf numFmtId="49" fontId="10" fillId="4" borderId="4" xfId="2" applyNumberFormat="1" applyFont="1" applyFill="1" applyBorder="1" applyAlignment="1">
      <alignment vertical="center" wrapText="1"/>
    </xf>
    <xf numFmtId="43" fontId="11" fillId="4" borderId="6" xfId="3" applyFont="1" applyFill="1" applyBorder="1" applyAlignment="1">
      <alignment vertical="center"/>
    </xf>
    <xf numFmtId="43" fontId="11" fillId="4" borderId="7" xfId="3" applyFont="1" applyFill="1" applyBorder="1" applyAlignment="1">
      <alignment vertical="center"/>
    </xf>
    <xf numFmtId="43" fontId="11" fillId="4" borderId="0" xfId="3" applyFont="1" applyFill="1" applyAlignment="1">
      <alignment vertical="center"/>
    </xf>
    <xf numFmtId="49" fontId="12" fillId="0" borderId="0" xfId="2" applyNumberFormat="1" applyFont="1" applyAlignment="1">
      <alignment horizontal="left" vertical="center" wrapText="1"/>
    </xf>
    <xf numFmtId="43" fontId="13" fillId="0" borderId="6" xfId="3" applyFont="1" applyBorder="1" applyAlignment="1">
      <alignment horizontal="right" vertical="center"/>
    </xf>
    <xf numFmtId="43" fontId="13" fillId="0" borderId="7" xfId="3" applyFont="1" applyBorder="1" applyAlignment="1">
      <alignment horizontal="right" vertical="center"/>
    </xf>
    <xf numFmtId="43" fontId="12" fillId="0" borderId="0" xfId="3" applyFont="1" applyAlignment="1">
      <alignment horizontal="right" vertical="center"/>
    </xf>
    <xf numFmtId="43" fontId="10" fillId="0" borderId="0" xfId="2" applyNumberFormat="1" applyFont="1" applyAlignment="1">
      <alignment horizontal="right" vertical="center"/>
    </xf>
    <xf numFmtId="0" fontId="8" fillId="2" borderId="0" xfId="2" applyFont="1" applyFill="1" applyAlignment="1">
      <alignment vertical="center"/>
    </xf>
    <xf numFmtId="49" fontId="10" fillId="4" borderId="0" xfId="2" applyNumberFormat="1" applyFont="1" applyFill="1" applyAlignment="1">
      <alignment vertical="center" wrapText="1"/>
    </xf>
    <xf numFmtId="43" fontId="14" fillId="4" borderId="6" xfId="3" applyFont="1" applyFill="1" applyBorder="1" applyAlignment="1">
      <alignment horizontal="right" vertical="center"/>
    </xf>
    <xf numFmtId="43" fontId="14" fillId="4" borderId="7" xfId="3" applyFont="1" applyFill="1" applyBorder="1" applyAlignment="1">
      <alignment horizontal="right" vertical="center"/>
    </xf>
    <xf numFmtId="43" fontId="14" fillId="4" borderId="0" xfId="3" applyFont="1" applyFill="1" applyAlignment="1">
      <alignment horizontal="right" vertical="center"/>
    </xf>
    <xf numFmtId="49" fontId="12" fillId="0" borderId="0" xfId="2" applyNumberFormat="1" applyFont="1" applyAlignment="1">
      <alignment vertical="center" wrapText="1"/>
    </xf>
    <xf numFmtId="0" fontId="11" fillId="4" borderId="0" xfId="2" applyFont="1" applyFill="1" applyAlignment="1">
      <alignment vertical="center" wrapText="1"/>
    </xf>
    <xf numFmtId="43" fontId="11" fillId="4" borderId="6" xfId="1" applyFont="1" applyFill="1" applyBorder="1" applyAlignment="1">
      <alignment vertical="center" wrapText="1"/>
    </xf>
    <xf numFmtId="49" fontId="12" fillId="0" borderId="0" xfId="2" applyNumberFormat="1" applyFont="1" applyAlignment="1">
      <alignment vertical="center"/>
    </xf>
    <xf numFmtId="43" fontId="15" fillId="0" borderId="0" xfId="3" applyFont="1" applyAlignment="1">
      <alignment horizontal="right" vertical="center"/>
    </xf>
    <xf numFmtId="0" fontId="16" fillId="0" borderId="0" xfId="2" applyFont="1" applyAlignment="1">
      <alignment vertical="center" wrapText="1"/>
    </xf>
    <xf numFmtId="43" fontId="10" fillId="4" borderId="0" xfId="2" applyNumberFormat="1" applyFont="1" applyFill="1" applyAlignment="1">
      <alignment horizontal="right" vertical="center"/>
    </xf>
    <xf numFmtId="0" fontId="11" fillId="4" borderId="8" xfId="2" applyFont="1" applyFill="1" applyBorder="1" applyAlignment="1">
      <alignment vertical="center" wrapText="1"/>
    </xf>
    <xf numFmtId="43" fontId="11" fillId="4" borderId="9" xfId="3" applyFont="1" applyFill="1" applyBorder="1" applyAlignment="1">
      <alignment vertical="center" wrapText="1"/>
    </xf>
    <xf numFmtId="43" fontId="11" fillId="4" borderId="10" xfId="3" applyFont="1" applyFill="1" applyBorder="1" applyAlignment="1">
      <alignment vertical="center" wrapText="1"/>
    </xf>
    <xf numFmtId="43" fontId="11" fillId="4" borderId="8" xfId="3" applyFont="1" applyFill="1" applyBorder="1" applyAlignment="1">
      <alignment vertical="center" wrapText="1"/>
    </xf>
    <xf numFmtId="49" fontId="10" fillId="3" borderId="5" xfId="2" applyNumberFormat="1" applyFont="1" applyFill="1" applyBorder="1" applyAlignment="1">
      <alignment vertical="center" wrapText="1"/>
    </xf>
    <xf numFmtId="49" fontId="10" fillId="3" borderId="1" xfId="2" applyNumberFormat="1" applyFont="1" applyFill="1" applyBorder="1" applyAlignment="1">
      <alignment vertical="center" wrapText="1"/>
    </xf>
    <xf numFmtId="43" fontId="11" fillId="3" borderId="3" xfId="3" applyFont="1" applyFill="1" applyBorder="1" applyAlignment="1">
      <alignment vertical="center"/>
    </xf>
    <xf numFmtId="43" fontId="11" fillId="3" borderId="5" xfId="3" applyFont="1" applyFill="1" applyBorder="1" applyAlignment="1">
      <alignment vertical="center"/>
    </xf>
    <xf numFmtId="43" fontId="11" fillId="3" borderId="5" xfId="2" applyNumberFormat="1" applyFont="1" applyFill="1" applyBorder="1" applyAlignment="1">
      <alignment vertical="center"/>
    </xf>
    <xf numFmtId="0" fontId="11" fillId="4" borderId="6" xfId="2" applyFont="1" applyFill="1" applyBorder="1" applyAlignment="1">
      <alignment vertical="center" wrapText="1"/>
    </xf>
    <xf numFmtId="43" fontId="12" fillId="0" borderId="6" xfId="3" applyFont="1" applyBorder="1" applyAlignment="1">
      <alignment horizontal="right" vertical="center"/>
    </xf>
    <xf numFmtId="43" fontId="12" fillId="0" borderId="7" xfId="3" applyFont="1" applyBorder="1" applyAlignment="1">
      <alignment horizontal="right" vertical="center"/>
    </xf>
    <xf numFmtId="43" fontId="10" fillId="4" borderId="6" xfId="3" applyFont="1" applyFill="1" applyBorder="1" applyAlignment="1">
      <alignment horizontal="right" vertical="center"/>
    </xf>
    <xf numFmtId="43" fontId="10" fillId="4" borderId="7" xfId="3" applyFont="1" applyFill="1" applyBorder="1" applyAlignment="1">
      <alignment horizontal="right" vertical="center"/>
    </xf>
    <xf numFmtId="43" fontId="10" fillId="4" borderId="0" xfId="3" applyFont="1" applyFill="1" applyAlignment="1">
      <alignment horizontal="right" vertical="center"/>
    </xf>
    <xf numFmtId="0" fontId="16" fillId="0" borderId="6" xfId="2" applyFont="1" applyBorder="1" applyAlignment="1">
      <alignment vertical="center"/>
    </xf>
    <xf numFmtId="0" fontId="16" fillId="0" borderId="7" xfId="2" applyFont="1" applyBorder="1" applyAlignment="1">
      <alignment vertical="center"/>
    </xf>
    <xf numFmtId="43" fontId="16" fillId="0" borderId="0" xfId="1" applyFont="1" applyAlignment="1">
      <alignment vertical="center"/>
    </xf>
    <xf numFmtId="43" fontId="16" fillId="0" borderId="0" xfId="3" applyFont="1" applyAlignment="1">
      <alignment vertical="center"/>
    </xf>
    <xf numFmtId="0" fontId="11" fillId="5" borderId="0" xfId="2" applyFont="1" applyFill="1" applyAlignment="1">
      <alignment vertical="center" wrapText="1"/>
    </xf>
    <xf numFmtId="43" fontId="11" fillId="5" borderId="11" xfId="3" applyFont="1" applyFill="1" applyBorder="1" applyAlignment="1">
      <alignment vertical="center" wrapText="1"/>
    </xf>
    <xf numFmtId="43" fontId="11" fillId="5" borderId="12" xfId="3" applyFont="1" applyFill="1" applyBorder="1" applyAlignment="1">
      <alignment vertical="center"/>
    </xf>
    <xf numFmtId="43" fontId="11" fillId="5" borderId="0" xfId="2" applyNumberFormat="1" applyFont="1" applyFill="1" applyAlignment="1">
      <alignment vertical="center"/>
    </xf>
    <xf numFmtId="43" fontId="11" fillId="5" borderId="0" xfId="3" applyFont="1" applyFill="1" applyAlignment="1">
      <alignment vertical="center"/>
    </xf>
    <xf numFmtId="9" fontId="4" fillId="0" borderId="0" xfId="4" applyFont="1" applyAlignment="1">
      <alignment vertical="center"/>
    </xf>
    <xf numFmtId="0" fontId="4" fillId="0" borderId="0" xfId="2" applyFont="1" applyAlignment="1">
      <alignment horizontal="left" vertical="center" wrapText="1"/>
    </xf>
    <xf numFmtId="43" fontId="4" fillId="0" borderId="0" xfId="1" applyFont="1" applyAlignment="1">
      <alignment vertical="center"/>
    </xf>
    <xf numFmtId="43" fontId="8" fillId="0" borderId="0" xfId="2" applyNumberFormat="1" applyFont="1" applyAlignment="1">
      <alignment vertical="center"/>
    </xf>
    <xf numFmtId="43" fontId="4" fillId="0" borderId="0" xfId="2" applyNumberFormat="1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43" fontId="4" fillId="0" borderId="0" xfId="3" applyFont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17" fillId="0" borderId="13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2" fillId="0" borderId="6" xfId="2" applyBorder="1" applyAlignment="1">
      <alignment horizontal="left" vertical="center" wrapText="1"/>
    </xf>
    <xf numFmtId="0" fontId="2" fillId="0" borderId="0" xfId="2" applyAlignment="1">
      <alignment horizontal="left" vertical="center" wrapText="1"/>
    </xf>
    <xf numFmtId="0" fontId="2" fillId="0" borderId="7" xfId="2" applyBorder="1" applyAlignment="1">
      <alignment horizontal="left" vertical="center" wrapText="1"/>
    </xf>
    <xf numFmtId="0" fontId="8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2" fillId="0" borderId="11" xfId="2" applyBorder="1" applyAlignment="1">
      <alignment horizontal="left" vertical="center" wrapText="1"/>
    </xf>
    <xf numFmtId="0" fontId="2" fillId="0" borderId="15" xfId="2" applyBorder="1" applyAlignment="1">
      <alignment horizontal="left" vertical="center" wrapText="1"/>
    </xf>
    <xf numFmtId="0" fontId="2" fillId="0" borderId="12" xfId="2" applyBorder="1" applyAlignment="1">
      <alignment horizontal="left" vertical="center" wrapText="1"/>
    </xf>
    <xf numFmtId="43" fontId="8" fillId="0" borderId="0" xfId="3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</cellXfs>
  <cellStyles count="5">
    <cellStyle name="Millares" xfId="1" builtinId="3"/>
    <cellStyle name="Millares 2" xfId="3" xr:uid="{3EBFA60C-B243-4181-AB3A-88ECD6F2200C}"/>
    <cellStyle name="Normal" xfId="0" builtinId="0"/>
    <cellStyle name="Normal 2" xfId="2" xr:uid="{1DF7206B-EEA3-4E75-BE28-31EFAFCB90D8}"/>
    <cellStyle name="Porcentaje 2" xfId="4" xr:uid="{B6A82953-15DB-4D67-8CBA-3F0A0418FE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3269904</xdr:colOff>
      <xdr:row>3</xdr:row>
      <xdr:rowOff>182879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BB9EFA71-70CC-4050-8D50-CC4E1B99E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75" b="43109"/>
        <a:stretch>
          <a:fillRect/>
        </a:stretch>
      </xdr:blipFill>
      <xdr:spPr bwMode="auto">
        <a:xfrm>
          <a:off x="0" y="0"/>
          <a:ext cx="3269904" cy="13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mgobdo-my.sharepoint.com/personal/jhonatan_crisostomo_mem_gob_do/Documents/Ejecucion%20mensual/Ejecucion%20Mensual%202026.xlsx" TargetMode="External"/><Relationship Id="rId1" Type="http://schemas.openxmlformats.org/officeDocument/2006/relationships/externalLinkPath" Target="https://memgobdo-my.sharepoint.com/personal/jhonatan_crisostomo_mem_gob_do/Documents/Ejecucion%20mensual/Ejecucion%20Mensua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ón mensual"/>
      <sheetName val="Comparación"/>
      <sheetName val="Comparación (2)"/>
      <sheetName val="Productos"/>
      <sheetName val="MATRIZ Gasto"/>
      <sheetName val="MatrizPre"/>
      <sheetName val="AuxiliarDeProg"/>
      <sheetName val="CadenaFirmasLib"/>
      <sheetName val="CargasFijas"/>
      <sheetName val="FuenteDeFin"/>
      <sheetName val="ObjetoDelGasto"/>
      <sheetName val="PerfilesFirmas"/>
      <sheetName val="TipoDeProg"/>
      <sheetName val="UbicacionPa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54F4A-8AC2-420C-B947-72DAD2934E69}">
  <sheetPr codeName="Hoja1">
    <pageSetUpPr fitToPage="1"/>
  </sheetPr>
  <dimension ref="A1:AJ90"/>
  <sheetViews>
    <sheetView showGridLines="0" tabSelected="1" topLeftCell="B66" zoomScale="92" zoomScaleNormal="92" zoomScaleSheetLayoutView="100" workbookViewId="0">
      <selection activeCell="F90" sqref="F90"/>
    </sheetView>
  </sheetViews>
  <sheetFormatPr baseColWidth="10" defaultColWidth="9.140625" defaultRowHeight="15" x14ac:dyDescent="0.25"/>
  <cols>
    <col min="1" max="1" width="20.140625" style="1" hidden="1" customWidth="1"/>
    <col min="2" max="2" width="52.28515625" style="7" bestFit="1" customWidth="1"/>
    <col min="3" max="3" width="18.5703125" style="7" customWidth="1"/>
    <col min="4" max="4" width="18.5703125" style="8" customWidth="1"/>
    <col min="5" max="8" width="17.7109375" style="1" customWidth="1"/>
    <col min="9" max="13" width="17.7109375" style="8" customWidth="1"/>
    <col min="14" max="14" width="16.7109375" style="8" customWidth="1"/>
    <col min="15" max="15" width="18.85546875" style="8" customWidth="1"/>
    <col min="16" max="16" width="18.5703125" style="8" bestFit="1" customWidth="1"/>
    <col min="17" max="17" width="18.7109375" style="11" customWidth="1"/>
    <col min="18" max="24" width="17.7109375" style="1" customWidth="1"/>
    <col min="25" max="25" width="16.28515625" style="1" bestFit="1" customWidth="1"/>
    <col min="26" max="26" width="16.28515625" style="1" customWidth="1"/>
    <col min="27" max="27" width="18.140625" style="1" bestFit="1" customWidth="1"/>
    <col min="28" max="28" width="15" style="1" customWidth="1"/>
    <col min="29" max="29" width="16" style="1" customWidth="1"/>
    <col min="30" max="30" width="15" style="1" customWidth="1"/>
    <col min="31" max="31" width="18" style="1" bestFit="1" customWidth="1"/>
    <col min="32" max="32" width="15" style="1" customWidth="1"/>
    <col min="33" max="34" width="16" style="1" customWidth="1"/>
    <col min="35" max="35" width="15.140625" style="1" bestFit="1" customWidth="1"/>
    <col min="36" max="36" width="18.85546875" style="8" customWidth="1"/>
    <col min="37" max="37" width="17.85546875" style="1" bestFit="1" customWidth="1"/>
    <col min="38" max="278" width="9.140625" style="1"/>
    <col min="279" max="279" width="79.28515625" style="1" bestFit="1" customWidth="1"/>
    <col min="280" max="280" width="20.140625" style="1" customWidth="1"/>
    <col min="281" max="281" width="20.5703125" style="1" customWidth="1"/>
    <col min="282" max="282" width="17.28515625" style="1" customWidth="1"/>
    <col min="283" max="285" width="15" style="1" bestFit="1" customWidth="1"/>
    <col min="286" max="286" width="16" style="1" bestFit="1" customWidth="1"/>
    <col min="287" max="289" width="15" style="1" bestFit="1" customWidth="1"/>
    <col min="290" max="291" width="16" style="1" bestFit="1" customWidth="1"/>
    <col min="292" max="292" width="18.85546875" style="1" customWidth="1"/>
    <col min="293" max="293" width="17.85546875" style="1" bestFit="1" customWidth="1"/>
    <col min="294" max="534" width="9.140625" style="1"/>
    <col min="535" max="535" width="79.28515625" style="1" bestFit="1" customWidth="1"/>
    <col min="536" max="536" width="20.140625" style="1" customWidth="1"/>
    <col min="537" max="537" width="20.5703125" style="1" customWidth="1"/>
    <col min="538" max="538" width="17.28515625" style="1" customWidth="1"/>
    <col min="539" max="541" width="15" style="1" bestFit="1" customWidth="1"/>
    <col min="542" max="542" width="16" style="1" bestFit="1" customWidth="1"/>
    <col min="543" max="545" width="15" style="1" bestFit="1" customWidth="1"/>
    <col min="546" max="547" width="16" style="1" bestFit="1" customWidth="1"/>
    <col min="548" max="548" width="18.85546875" style="1" customWidth="1"/>
    <col min="549" max="549" width="17.85546875" style="1" bestFit="1" customWidth="1"/>
    <col min="550" max="790" width="9.140625" style="1"/>
    <col min="791" max="791" width="79.28515625" style="1" bestFit="1" customWidth="1"/>
    <col min="792" max="792" width="20.140625" style="1" customWidth="1"/>
    <col min="793" max="793" width="20.5703125" style="1" customWidth="1"/>
    <col min="794" max="794" width="17.28515625" style="1" customWidth="1"/>
    <col min="795" max="797" width="15" style="1" bestFit="1" customWidth="1"/>
    <col min="798" max="798" width="16" style="1" bestFit="1" customWidth="1"/>
    <col min="799" max="801" width="15" style="1" bestFit="1" customWidth="1"/>
    <col min="802" max="803" width="16" style="1" bestFit="1" customWidth="1"/>
    <col min="804" max="804" width="18.85546875" style="1" customWidth="1"/>
    <col min="805" max="805" width="17.85546875" style="1" bestFit="1" customWidth="1"/>
    <col min="806" max="1046" width="9.140625" style="1"/>
    <col min="1047" max="1047" width="79.28515625" style="1" bestFit="1" customWidth="1"/>
    <col min="1048" max="1048" width="20.140625" style="1" customWidth="1"/>
    <col min="1049" max="1049" width="20.5703125" style="1" customWidth="1"/>
    <col min="1050" max="1050" width="17.28515625" style="1" customWidth="1"/>
    <col min="1051" max="1053" width="15" style="1" bestFit="1" customWidth="1"/>
    <col min="1054" max="1054" width="16" style="1" bestFit="1" customWidth="1"/>
    <col min="1055" max="1057" width="15" style="1" bestFit="1" customWidth="1"/>
    <col min="1058" max="1059" width="16" style="1" bestFit="1" customWidth="1"/>
    <col min="1060" max="1060" width="18.85546875" style="1" customWidth="1"/>
    <col min="1061" max="1061" width="17.85546875" style="1" bestFit="1" customWidth="1"/>
    <col min="1062" max="1302" width="9.140625" style="1"/>
    <col min="1303" max="1303" width="79.28515625" style="1" bestFit="1" customWidth="1"/>
    <col min="1304" max="1304" width="20.140625" style="1" customWidth="1"/>
    <col min="1305" max="1305" width="20.5703125" style="1" customWidth="1"/>
    <col min="1306" max="1306" width="17.28515625" style="1" customWidth="1"/>
    <col min="1307" max="1309" width="15" style="1" bestFit="1" customWidth="1"/>
    <col min="1310" max="1310" width="16" style="1" bestFit="1" customWidth="1"/>
    <col min="1311" max="1313" width="15" style="1" bestFit="1" customWidth="1"/>
    <col min="1314" max="1315" width="16" style="1" bestFit="1" customWidth="1"/>
    <col min="1316" max="1316" width="18.85546875" style="1" customWidth="1"/>
    <col min="1317" max="1317" width="17.85546875" style="1" bestFit="1" customWidth="1"/>
    <col min="1318" max="1558" width="9.140625" style="1"/>
    <col min="1559" max="1559" width="79.28515625" style="1" bestFit="1" customWidth="1"/>
    <col min="1560" max="1560" width="20.140625" style="1" customWidth="1"/>
    <col min="1561" max="1561" width="20.5703125" style="1" customWidth="1"/>
    <col min="1562" max="1562" width="17.28515625" style="1" customWidth="1"/>
    <col min="1563" max="1565" width="15" style="1" bestFit="1" customWidth="1"/>
    <col min="1566" max="1566" width="16" style="1" bestFit="1" customWidth="1"/>
    <col min="1567" max="1569" width="15" style="1" bestFit="1" customWidth="1"/>
    <col min="1570" max="1571" width="16" style="1" bestFit="1" customWidth="1"/>
    <col min="1572" max="1572" width="18.85546875" style="1" customWidth="1"/>
    <col min="1573" max="1573" width="17.85546875" style="1" bestFit="1" customWidth="1"/>
    <col min="1574" max="1814" width="9.140625" style="1"/>
    <col min="1815" max="1815" width="79.28515625" style="1" bestFit="1" customWidth="1"/>
    <col min="1816" max="1816" width="20.140625" style="1" customWidth="1"/>
    <col min="1817" max="1817" width="20.5703125" style="1" customWidth="1"/>
    <col min="1818" max="1818" width="17.28515625" style="1" customWidth="1"/>
    <col min="1819" max="1821" width="15" style="1" bestFit="1" customWidth="1"/>
    <col min="1822" max="1822" width="16" style="1" bestFit="1" customWidth="1"/>
    <col min="1823" max="1825" width="15" style="1" bestFit="1" customWidth="1"/>
    <col min="1826" max="1827" width="16" style="1" bestFit="1" customWidth="1"/>
    <col min="1828" max="1828" width="18.85546875" style="1" customWidth="1"/>
    <col min="1829" max="1829" width="17.85546875" style="1" bestFit="1" customWidth="1"/>
    <col min="1830" max="2070" width="9.140625" style="1"/>
    <col min="2071" max="2071" width="79.28515625" style="1" bestFit="1" customWidth="1"/>
    <col min="2072" max="2072" width="20.140625" style="1" customWidth="1"/>
    <col min="2073" max="2073" width="20.5703125" style="1" customWidth="1"/>
    <col min="2074" max="2074" width="17.28515625" style="1" customWidth="1"/>
    <col min="2075" max="2077" width="15" style="1" bestFit="1" customWidth="1"/>
    <col min="2078" max="2078" width="16" style="1" bestFit="1" customWidth="1"/>
    <col min="2079" max="2081" width="15" style="1" bestFit="1" customWidth="1"/>
    <col min="2082" max="2083" width="16" style="1" bestFit="1" customWidth="1"/>
    <col min="2084" max="2084" width="18.85546875" style="1" customWidth="1"/>
    <col min="2085" max="2085" width="17.85546875" style="1" bestFit="1" customWidth="1"/>
    <col min="2086" max="2326" width="9.140625" style="1"/>
    <col min="2327" max="2327" width="79.28515625" style="1" bestFit="1" customWidth="1"/>
    <col min="2328" max="2328" width="20.140625" style="1" customWidth="1"/>
    <col min="2329" max="2329" width="20.5703125" style="1" customWidth="1"/>
    <col min="2330" max="2330" width="17.28515625" style="1" customWidth="1"/>
    <col min="2331" max="2333" width="15" style="1" bestFit="1" customWidth="1"/>
    <col min="2334" max="2334" width="16" style="1" bestFit="1" customWidth="1"/>
    <col min="2335" max="2337" width="15" style="1" bestFit="1" customWidth="1"/>
    <col min="2338" max="2339" width="16" style="1" bestFit="1" customWidth="1"/>
    <col min="2340" max="2340" width="18.85546875" style="1" customWidth="1"/>
    <col min="2341" max="2341" width="17.85546875" style="1" bestFit="1" customWidth="1"/>
    <col min="2342" max="2582" width="9.140625" style="1"/>
    <col min="2583" max="2583" width="79.28515625" style="1" bestFit="1" customWidth="1"/>
    <col min="2584" max="2584" width="20.140625" style="1" customWidth="1"/>
    <col min="2585" max="2585" width="20.5703125" style="1" customWidth="1"/>
    <col min="2586" max="2586" width="17.28515625" style="1" customWidth="1"/>
    <col min="2587" max="2589" width="15" style="1" bestFit="1" customWidth="1"/>
    <col min="2590" max="2590" width="16" style="1" bestFit="1" customWidth="1"/>
    <col min="2591" max="2593" width="15" style="1" bestFit="1" customWidth="1"/>
    <col min="2594" max="2595" width="16" style="1" bestFit="1" customWidth="1"/>
    <col min="2596" max="2596" width="18.85546875" style="1" customWidth="1"/>
    <col min="2597" max="2597" width="17.85546875" style="1" bestFit="1" customWidth="1"/>
    <col min="2598" max="2838" width="9.140625" style="1"/>
    <col min="2839" max="2839" width="79.28515625" style="1" bestFit="1" customWidth="1"/>
    <col min="2840" max="2840" width="20.140625" style="1" customWidth="1"/>
    <col min="2841" max="2841" width="20.5703125" style="1" customWidth="1"/>
    <col min="2842" max="2842" width="17.28515625" style="1" customWidth="1"/>
    <col min="2843" max="2845" width="15" style="1" bestFit="1" customWidth="1"/>
    <col min="2846" max="2846" width="16" style="1" bestFit="1" customWidth="1"/>
    <col min="2847" max="2849" width="15" style="1" bestFit="1" customWidth="1"/>
    <col min="2850" max="2851" width="16" style="1" bestFit="1" customWidth="1"/>
    <col min="2852" max="2852" width="18.85546875" style="1" customWidth="1"/>
    <col min="2853" max="2853" width="17.85546875" style="1" bestFit="1" customWidth="1"/>
    <col min="2854" max="3094" width="9.140625" style="1"/>
    <col min="3095" max="3095" width="79.28515625" style="1" bestFit="1" customWidth="1"/>
    <col min="3096" max="3096" width="20.140625" style="1" customWidth="1"/>
    <col min="3097" max="3097" width="20.5703125" style="1" customWidth="1"/>
    <col min="3098" max="3098" width="17.28515625" style="1" customWidth="1"/>
    <col min="3099" max="3101" width="15" style="1" bestFit="1" customWidth="1"/>
    <col min="3102" max="3102" width="16" style="1" bestFit="1" customWidth="1"/>
    <col min="3103" max="3105" width="15" style="1" bestFit="1" customWidth="1"/>
    <col min="3106" max="3107" width="16" style="1" bestFit="1" customWidth="1"/>
    <col min="3108" max="3108" width="18.85546875" style="1" customWidth="1"/>
    <col min="3109" max="3109" width="17.85546875" style="1" bestFit="1" customWidth="1"/>
    <col min="3110" max="3350" width="9.140625" style="1"/>
    <col min="3351" max="3351" width="79.28515625" style="1" bestFit="1" customWidth="1"/>
    <col min="3352" max="3352" width="20.140625" style="1" customWidth="1"/>
    <col min="3353" max="3353" width="20.5703125" style="1" customWidth="1"/>
    <col min="3354" max="3354" width="17.28515625" style="1" customWidth="1"/>
    <col min="3355" max="3357" width="15" style="1" bestFit="1" customWidth="1"/>
    <col min="3358" max="3358" width="16" style="1" bestFit="1" customWidth="1"/>
    <col min="3359" max="3361" width="15" style="1" bestFit="1" customWidth="1"/>
    <col min="3362" max="3363" width="16" style="1" bestFit="1" customWidth="1"/>
    <col min="3364" max="3364" width="18.85546875" style="1" customWidth="1"/>
    <col min="3365" max="3365" width="17.85546875" style="1" bestFit="1" customWidth="1"/>
    <col min="3366" max="3606" width="9.140625" style="1"/>
    <col min="3607" max="3607" width="79.28515625" style="1" bestFit="1" customWidth="1"/>
    <col min="3608" max="3608" width="20.140625" style="1" customWidth="1"/>
    <col min="3609" max="3609" width="20.5703125" style="1" customWidth="1"/>
    <col min="3610" max="3610" width="17.28515625" style="1" customWidth="1"/>
    <col min="3611" max="3613" width="15" style="1" bestFit="1" customWidth="1"/>
    <col min="3614" max="3614" width="16" style="1" bestFit="1" customWidth="1"/>
    <col min="3615" max="3617" width="15" style="1" bestFit="1" customWidth="1"/>
    <col min="3618" max="3619" width="16" style="1" bestFit="1" customWidth="1"/>
    <col min="3620" max="3620" width="18.85546875" style="1" customWidth="1"/>
    <col min="3621" max="3621" width="17.85546875" style="1" bestFit="1" customWidth="1"/>
    <col min="3622" max="3862" width="9.140625" style="1"/>
    <col min="3863" max="3863" width="79.28515625" style="1" bestFit="1" customWidth="1"/>
    <col min="3864" max="3864" width="20.140625" style="1" customWidth="1"/>
    <col min="3865" max="3865" width="20.5703125" style="1" customWidth="1"/>
    <col min="3866" max="3866" width="17.28515625" style="1" customWidth="1"/>
    <col min="3867" max="3869" width="15" style="1" bestFit="1" customWidth="1"/>
    <col min="3870" max="3870" width="16" style="1" bestFit="1" customWidth="1"/>
    <col min="3871" max="3873" width="15" style="1" bestFit="1" customWidth="1"/>
    <col min="3874" max="3875" width="16" style="1" bestFit="1" customWidth="1"/>
    <col min="3876" max="3876" width="18.85546875" style="1" customWidth="1"/>
    <col min="3877" max="3877" width="17.85546875" style="1" bestFit="1" customWidth="1"/>
    <col min="3878" max="4118" width="9.140625" style="1"/>
    <col min="4119" max="4119" width="79.28515625" style="1" bestFit="1" customWidth="1"/>
    <col min="4120" max="4120" width="20.140625" style="1" customWidth="1"/>
    <col min="4121" max="4121" width="20.5703125" style="1" customWidth="1"/>
    <col min="4122" max="4122" width="17.28515625" style="1" customWidth="1"/>
    <col min="4123" max="4125" width="15" style="1" bestFit="1" customWidth="1"/>
    <col min="4126" max="4126" width="16" style="1" bestFit="1" customWidth="1"/>
    <col min="4127" max="4129" width="15" style="1" bestFit="1" customWidth="1"/>
    <col min="4130" max="4131" width="16" style="1" bestFit="1" customWidth="1"/>
    <col min="4132" max="4132" width="18.85546875" style="1" customWidth="1"/>
    <col min="4133" max="4133" width="17.85546875" style="1" bestFit="1" customWidth="1"/>
    <col min="4134" max="4374" width="9.140625" style="1"/>
    <col min="4375" max="4375" width="79.28515625" style="1" bestFit="1" customWidth="1"/>
    <col min="4376" max="4376" width="20.140625" style="1" customWidth="1"/>
    <col min="4377" max="4377" width="20.5703125" style="1" customWidth="1"/>
    <col min="4378" max="4378" width="17.28515625" style="1" customWidth="1"/>
    <col min="4379" max="4381" width="15" style="1" bestFit="1" customWidth="1"/>
    <col min="4382" max="4382" width="16" style="1" bestFit="1" customWidth="1"/>
    <col min="4383" max="4385" width="15" style="1" bestFit="1" customWidth="1"/>
    <col min="4386" max="4387" width="16" style="1" bestFit="1" customWidth="1"/>
    <col min="4388" max="4388" width="18.85546875" style="1" customWidth="1"/>
    <col min="4389" max="4389" width="17.85546875" style="1" bestFit="1" customWidth="1"/>
    <col min="4390" max="4630" width="9.140625" style="1"/>
    <col min="4631" max="4631" width="79.28515625" style="1" bestFit="1" customWidth="1"/>
    <col min="4632" max="4632" width="20.140625" style="1" customWidth="1"/>
    <col min="4633" max="4633" width="20.5703125" style="1" customWidth="1"/>
    <col min="4634" max="4634" width="17.28515625" style="1" customWidth="1"/>
    <col min="4635" max="4637" width="15" style="1" bestFit="1" customWidth="1"/>
    <col min="4638" max="4638" width="16" style="1" bestFit="1" customWidth="1"/>
    <col min="4639" max="4641" width="15" style="1" bestFit="1" customWidth="1"/>
    <col min="4642" max="4643" width="16" style="1" bestFit="1" customWidth="1"/>
    <col min="4644" max="4644" width="18.85546875" style="1" customWidth="1"/>
    <col min="4645" max="4645" width="17.85546875" style="1" bestFit="1" customWidth="1"/>
    <col min="4646" max="4886" width="9.140625" style="1"/>
    <col min="4887" max="4887" width="79.28515625" style="1" bestFit="1" customWidth="1"/>
    <col min="4888" max="4888" width="20.140625" style="1" customWidth="1"/>
    <col min="4889" max="4889" width="20.5703125" style="1" customWidth="1"/>
    <col min="4890" max="4890" width="17.28515625" style="1" customWidth="1"/>
    <col min="4891" max="4893" width="15" style="1" bestFit="1" customWidth="1"/>
    <col min="4894" max="4894" width="16" style="1" bestFit="1" customWidth="1"/>
    <col min="4895" max="4897" width="15" style="1" bestFit="1" customWidth="1"/>
    <col min="4898" max="4899" width="16" style="1" bestFit="1" customWidth="1"/>
    <col min="4900" max="4900" width="18.85546875" style="1" customWidth="1"/>
    <col min="4901" max="4901" width="17.85546875" style="1" bestFit="1" customWidth="1"/>
    <col min="4902" max="5142" width="9.140625" style="1"/>
    <col min="5143" max="5143" width="79.28515625" style="1" bestFit="1" customWidth="1"/>
    <col min="5144" max="5144" width="20.140625" style="1" customWidth="1"/>
    <col min="5145" max="5145" width="20.5703125" style="1" customWidth="1"/>
    <col min="5146" max="5146" width="17.28515625" style="1" customWidth="1"/>
    <col min="5147" max="5149" width="15" style="1" bestFit="1" customWidth="1"/>
    <col min="5150" max="5150" width="16" style="1" bestFit="1" customWidth="1"/>
    <col min="5151" max="5153" width="15" style="1" bestFit="1" customWidth="1"/>
    <col min="5154" max="5155" width="16" style="1" bestFit="1" customWidth="1"/>
    <col min="5156" max="5156" width="18.85546875" style="1" customWidth="1"/>
    <col min="5157" max="5157" width="17.85546875" style="1" bestFit="1" customWidth="1"/>
    <col min="5158" max="5398" width="9.140625" style="1"/>
    <col min="5399" max="5399" width="79.28515625" style="1" bestFit="1" customWidth="1"/>
    <col min="5400" max="5400" width="20.140625" style="1" customWidth="1"/>
    <col min="5401" max="5401" width="20.5703125" style="1" customWidth="1"/>
    <col min="5402" max="5402" width="17.28515625" style="1" customWidth="1"/>
    <col min="5403" max="5405" width="15" style="1" bestFit="1" customWidth="1"/>
    <col min="5406" max="5406" width="16" style="1" bestFit="1" customWidth="1"/>
    <col min="5407" max="5409" width="15" style="1" bestFit="1" customWidth="1"/>
    <col min="5410" max="5411" width="16" style="1" bestFit="1" customWidth="1"/>
    <col min="5412" max="5412" width="18.85546875" style="1" customWidth="1"/>
    <col min="5413" max="5413" width="17.85546875" style="1" bestFit="1" customWidth="1"/>
    <col min="5414" max="5654" width="9.140625" style="1"/>
    <col min="5655" max="5655" width="79.28515625" style="1" bestFit="1" customWidth="1"/>
    <col min="5656" max="5656" width="20.140625" style="1" customWidth="1"/>
    <col min="5657" max="5657" width="20.5703125" style="1" customWidth="1"/>
    <col min="5658" max="5658" width="17.28515625" style="1" customWidth="1"/>
    <col min="5659" max="5661" width="15" style="1" bestFit="1" customWidth="1"/>
    <col min="5662" max="5662" width="16" style="1" bestFit="1" customWidth="1"/>
    <col min="5663" max="5665" width="15" style="1" bestFit="1" customWidth="1"/>
    <col min="5666" max="5667" width="16" style="1" bestFit="1" customWidth="1"/>
    <col min="5668" max="5668" width="18.85546875" style="1" customWidth="1"/>
    <col min="5669" max="5669" width="17.85546875" style="1" bestFit="1" customWidth="1"/>
    <col min="5670" max="5910" width="9.140625" style="1"/>
    <col min="5911" max="5911" width="79.28515625" style="1" bestFit="1" customWidth="1"/>
    <col min="5912" max="5912" width="20.140625" style="1" customWidth="1"/>
    <col min="5913" max="5913" width="20.5703125" style="1" customWidth="1"/>
    <col min="5914" max="5914" width="17.28515625" style="1" customWidth="1"/>
    <col min="5915" max="5917" width="15" style="1" bestFit="1" customWidth="1"/>
    <col min="5918" max="5918" width="16" style="1" bestFit="1" customWidth="1"/>
    <col min="5919" max="5921" width="15" style="1" bestFit="1" customWidth="1"/>
    <col min="5922" max="5923" width="16" style="1" bestFit="1" customWidth="1"/>
    <col min="5924" max="5924" width="18.85546875" style="1" customWidth="1"/>
    <col min="5925" max="5925" width="17.85546875" style="1" bestFit="1" customWidth="1"/>
    <col min="5926" max="6166" width="9.140625" style="1"/>
    <col min="6167" max="6167" width="79.28515625" style="1" bestFit="1" customWidth="1"/>
    <col min="6168" max="6168" width="20.140625" style="1" customWidth="1"/>
    <col min="6169" max="6169" width="20.5703125" style="1" customWidth="1"/>
    <col min="6170" max="6170" width="17.28515625" style="1" customWidth="1"/>
    <col min="6171" max="6173" width="15" style="1" bestFit="1" customWidth="1"/>
    <col min="6174" max="6174" width="16" style="1" bestFit="1" customWidth="1"/>
    <col min="6175" max="6177" width="15" style="1" bestFit="1" customWidth="1"/>
    <col min="6178" max="6179" width="16" style="1" bestFit="1" customWidth="1"/>
    <col min="6180" max="6180" width="18.85546875" style="1" customWidth="1"/>
    <col min="6181" max="6181" width="17.85546875" style="1" bestFit="1" customWidth="1"/>
    <col min="6182" max="6422" width="9.140625" style="1"/>
    <col min="6423" max="6423" width="79.28515625" style="1" bestFit="1" customWidth="1"/>
    <col min="6424" max="6424" width="20.140625" style="1" customWidth="1"/>
    <col min="6425" max="6425" width="20.5703125" style="1" customWidth="1"/>
    <col min="6426" max="6426" width="17.28515625" style="1" customWidth="1"/>
    <col min="6427" max="6429" width="15" style="1" bestFit="1" customWidth="1"/>
    <col min="6430" max="6430" width="16" style="1" bestFit="1" customWidth="1"/>
    <col min="6431" max="6433" width="15" style="1" bestFit="1" customWidth="1"/>
    <col min="6434" max="6435" width="16" style="1" bestFit="1" customWidth="1"/>
    <col min="6436" max="6436" width="18.85546875" style="1" customWidth="1"/>
    <col min="6437" max="6437" width="17.85546875" style="1" bestFit="1" customWidth="1"/>
    <col min="6438" max="6678" width="9.140625" style="1"/>
    <col min="6679" max="6679" width="79.28515625" style="1" bestFit="1" customWidth="1"/>
    <col min="6680" max="6680" width="20.140625" style="1" customWidth="1"/>
    <col min="6681" max="6681" width="20.5703125" style="1" customWidth="1"/>
    <col min="6682" max="6682" width="17.28515625" style="1" customWidth="1"/>
    <col min="6683" max="6685" width="15" style="1" bestFit="1" customWidth="1"/>
    <col min="6686" max="6686" width="16" style="1" bestFit="1" customWidth="1"/>
    <col min="6687" max="6689" width="15" style="1" bestFit="1" customWidth="1"/>
    <col min="6690" max="6691" width="16" style="1" bestFit="1" customWidth="1"/>
    <col min="6692" max="6692" width="18.85546875" style="1" customWidth="1"/>
    <col min="6693" max="6693" width="17.85546875" style="1" bestFit="1" customWidth="1"/>
    <col min="6694" max="6934" width="9.140625" style="1"/>
    <col min="6935" max="6935" width="79.28515625" style="1" bestFit="1" customWidth="1"/>
    <col min="6936" max="6936" width="20.140625" style="1" customWidth="1"/>
    <col min="6937" max="6937" width="20.5703125" style="1" customWidth="1"/>
    <col min="6938" max="6938" width="17.28515625" style="1" customWidth="1"/>
    <col min="6939" max="6941" width="15" style="1" bestFit="1" customWidth="1"/>
    <col min="6942" max="6942" width="16" style="1" bestFit="1" customWidth="1"/>
    <col min="6943" max="6945" width="15" style="1" bestFit="1" customWidth="1"/>
    <col min="6946" max="6947" width="16" style="1" bestFit="1" customWidth="1"/>
    <col min="6948" max="6948" width="18.85546875" style="1" customWidth="1"/>
    <col min="6949" max="6949" width="17.85546875" style="1" bestFit="1" customWidth="1"/>
    <col min="6950" max="7190" width="9.140625" style="1"/>
    <col min="7191" max="7191" width="79.28515625" style="1" bestFit="1" customWidth="1"/>
    <col min="7192" max="7192" width="20.140625" style="1" customWidth="1"/>
    <col min="7193" max="7193" width="20.5703125" style="1" customWidth="1"/>
    <col min="7194" max="7194" width="17.28515625" style="1" customWidth="1"/>
    <col min="7195" max="7197" width="15" style="1" bestFit="1" customWidth="1"/>
    <col min="7198" max="7198" width="16" style="1" bestFit="1" customWidth="1"/>
    <col min="7199" max="7201" width="15" style="1" bestFit="1" customWidth="1"/>
    <col min="7202" max="7203" width="16" style="1" bestFit="1" customWidth="1"/>
    <col min="7204" max="7204" width="18.85546875" style="1" customWidth="1"/>
    <col min="7205" max="7205" width="17.85546875" style="1" bestFit="1" customWidth="1"/>
    <col min="7206" max="7446" width="9.140625" style="1"/>
    <col min="7447" max="7447" width="79.28515625" style="1" bestFit="1" customWidth="1"/>
    <col min="7448" max="7448" width="20.140625" style="1" customWidth="1"/>
    <col min="7449" max="7449" width="20.5703125" style="1" customWidth="1"/>
    <col min="7450" max="7450" width="17.28515625" style="1" customWidth="1"/>
    <col min="7451" max="7453" width="15" style="1" bestFit="1" customWidth="1"/>
    <col min="7454" max="7454" width="16" style="1" bestFit="1" customWidth="1"/>
    <col min="7455" max="7457" width="15" style="1" bestFit="1" customWidth="1"/>
    <col min="7458" max="7459" width="16" style="1" bestFit="1" customWidth="1"/>
    <col min="7460" max="7460" width="18.85546875" style="1" customWidth="1"/>
    <col min="7461" max="7461" width="17.85546875" style="1" bestFit="1" customWidth="1"/>
    <col min="7462" max="7702" width="9.140625" style="1"/>
    <col min="7703" max="7703" width="79.28515625" style="1" bestFit="1" customWidth="1"/>
    <col min="7704" max="7704" width="20.140625" style="1" customWidth="1"/>
    <col min="7705" max="7705" width="20.5703125" style="1" customWidth="1"/>
    <col min="7706" max="7706" width="17.28515625" style="1" customWidth="1"/>
    <col min="7707" max="7709" width="15" style="1" bestFit="1" customWidth="1"/>
    <col min="7710" max="7710" width="16" style="1" bestFit="1" customWidth="1"/>
    <col min="7711" max="7713" width="15" style="1" bestFit="1" customWidth="1"/>
    <col min="7714" max="7715" width="16" style="1" bestFit="1" customWidth="1"/>
    <col min="7716" max="7716" width="18.85546875" style="1" customWidth="1"/>
    <col min="7717" max="7717" width="17.85546875" style="1" bestFit="1" customWidth="1"/>
    <col min="7718" max="7958" width="9.140625" style="1"/>
    <col min="7959" max="7959" width="79.28515625" style="1" bestFit="1" customWidth="1"/>
    <col min="7960" max="7960" width="20.140625" style="1" customWidth="1"/>
    <col min="7961" max="7961" width="20.5703125" style="1" customWidth="1"/>
    <col min="7962" max="7962" width="17.28515625" style="1" customWidth="1"/>
    <col min="7963" max="7965" width="15" style="1" bestFit="1" customWidth="1"/>
    <col min="7966" max="7966" width="16" style="1" bestFit="1" customWidth="1"/>
    <col min="7967" max="7969" width="15" style="1" bestFit="1" customWidth="1"/>
    <col min="7970" max="7971" width="16" style="1" bestFit="1" customWidth="1"/>
    <col min="7972" max="7972" width="18.85546875" style="1" customWidth="1"/>
    <col min="7973" max="7973" width="17.85546875" style="1" bestFit="1" customWidth="1"/>
    <col min="7974" max="8214" width="9.140625" style="1"/>
    <col min="8215" max="8215" width="79.28515625" style="1" bestFit="1" customWidth="1"/>
    <col min="8216" max="8216" width="20.140625" style="1" customWidth="1"/>
    <col min="8217" max="8217" width="20.5703125" style="1" customWidth="1"/>
    <col min="8218" max="8218" width="17.28515625" style="1" customWidth="1"/>
    <col min="8219" max="8221" width="15" style="1" bestFit="1" customWidth="1"/>
    <col min="8222" max="8222" width="16" style="1" bestFit="1" customWidth="1"/>
    <col min="8223" max="8225" width="15" style="1" bestFit="1" customWidth="1"/>
    <col min="8226" max="8227" width="16" style="1" bestFit="1" customWidth="1"/>
    <col min="8228" max="8228" width="18.85546875" style="1" customWidth="1"/>
    <col min="8229" max="8229" width="17.85546875" style="1" bestFit="1" customWidth="1"/>
    <col min="8230" max="8470" width="9.140625" style="1"/>
    <col min="8471" max="8471" width="79.28515625" style="1" bestFit="1" customWidth="1"/>
    <col min="8472" max="8472" width="20.140625" style="1" customWidth="1"/>
    <col min="8473" max="8473" width="20.5703125" style="1" customWidth="1"/>
    <col min="8474" max="8474" width="17.28515625" style="1" customWidth="1"/>
    <col min="8475" max="8477" width="15" style="1" bestFit="1" customWidth="1"/>
    <col min="8478" max="8478" width="16" style="1" bestFit="1" customWidth="1"/>
    <col min="8479" max="8481" width="15" style="1" bestFit="1" customWidth="1"/>
    <col min="8482" max="8483" width="16" style="1" bestFit="1" customWidth="1"/>
    <col min="8484" max="8484" width="18.85546875" style="1" customWidth="1"/>
    <col min="8485" max="8485" width="17.85546875" style="1" bestFit="1" customWidth="1"/>
    <col min="8486" max="8726" width="9.140625" style="1"/>
    <col min="8727" max="8727" width="79.28515625" style="1" bestFit="1" customWidth="1"/>
    <col min="8728" max="8728" width="20.140625" style="1" customWidth="1"/>
    <col min="8729" max="8729" width="20.5703125" style="1" customWidth="1"/>
    <col min="8730" max="8730" width="17.28515625" style="1" customWidth="1"/>
    <col min="8731" max="8733" width="15" style="1" bestFit="1" customWidth="1"/>
    <col min="8734" max="8734" width="16" style="1" bestFit="1" customWidth="1"/>
    <col min="8735" max="8737" width="15" style="1" bestFit="1" customWidth="1"/>
    <col min="8738" max="8739" width="16" style="1" bestFit="1" customWidth="1"/>
    <col min="8740" max="8740" width="18.85546875" style="1" customWidth="1"/>
    <col min="8741" max="8741" width="17.85546875" style="1" bestFit="1" customWidth="1"/>
    <col min="8742" max="8982" width="9.140625" style="1"/>
    <col min="8983" max="8983" width="79.28515625" style="1" bestFit="1" customWidth="1"/>
    <col min="8984" max="8984" width="20.140625" style="1" customWidth="1"/>
    <col min="8985" max="8985" width="20.5703125" style="1" customWidth="1"/>
    <col min="8986" max="8986" width="17.28515625" style="1" customWidth="1"/>
    <col min="8987" max="8989" width="15" style="1" bestFit="1" customWidth="1"/>
    <col min="8990" max="8990" width="16" style="1" bestFit="1" customWidth="1"/>
    <col min="8991" max="8993" width="15" style="1" bestFit="1" customWidth="1"/>
    <col min="8994" max="8995" width="16" style="1" bestFit="1" customWidth="1"/>
    <col min="8996" max="8996" width="18.85546875" style="1" customWidth="1"/>
    <col min="8997" max="8997" width="17.85546875" style="1" bestFit="1" customWidth="1"/>
    <col min="8998" max="9238" width="9.140625" style="1"/>
    <col min="9239" max="9239" width="79.28515625" style="1" bestFit="1" customWidth="1"/>
    <col min="9240" max="9240" width="20.140625" style="1" customWidth="1"/>
    <col min="9241" max="9241" width="20.5703125" style="1" customWidth="1"/>
    <col min="9242" max="9242" width="17.28515625" style="1" customWidth="1"/>
    <col min="9243" max="9245" width="15" style="1" bestFit="1" customWidth="1"/>
    <col min="9246" max="9246" width="16" style="1" bestFit="1" customWidth="1"/>
    <col min="9247" max="9249" width="15" style="1" bestFit="1" customWidth="1"/>
    <col min="9250" max="9251" width="16" style="1" bestFit="1" customWidth="1"/>
    <col min="9252" max="9252" width="18.85546875" style="1" customWidth="1"/>
    <col min="9253" max="9253" width="17.85546875" style="1" bestFit="1" customWidth="1"/>
    <col min="9254" max="9494" width="9.140625" style="1"/>
    <col min="9495" max="9495" width="79.28515625" style="1" bestFit="1" customWidth="1"/>
    <col min="9496" max="9496" width="20.140625" style="1" customWidth="1"/>
    <col min="9497" max="9497" width="20.5703125" style="1" customWidth="1"/>
    <col min="9498" max="9498" width="17.28515625" style="1" customWidth="1"/>
    <col min="9499" max="9501" width="15" style="1" bestFit="1" customWidth="1"/>
    <col min="9502" max="9502" width="16" style="1" bestFit="1" customWidth="1"/>
    <col min="9503" max="9505" width="15" style="1" bestFit="1" customWidth="1"/>
    <col min="9506" max="9507" width="16" style="1" bestFit="1" customWidth="1"/>
    <col min="9508" max="9508" width="18.85546875" style="1" customWidth="1"/>
    <col min="9509" max="9509" width="17.85546875" style="1" bestFit="1" customWidth="1"/>
    <col min="9510" max="9750" width="9.140625" style="1"/>
    <col min="9751" max="9751" width="79.28515625" style="1" bestFit="1" customWidth="1"/>
    <col min="9752" max="9752" width="20.140625" style="1" customWidth="1"/>
    <col min="9753" max="9753" width="20.5703125" style="1" customWidth="1"/>
    <col min="9754" max="9754" width="17.28515625" style="1" customWidth="1"/>
    <col min="9755" max="9757" width="15" style="1" bestFit="1" customWidth="1"/>
    <col min="9758" max="9758" width="16" style="1" bestFit="1" customWidth="1"/>
    <col min="9759" max="9761" width="15" style="1" bestFit="1" customWidth="1"/>
    <col min="9762" max="9763" width="16" style="1" bestFit="1" customWidth="1"/>
    <col min="9764" max="9764" width="18.85546875" style="1" customWidth="1"/>
    <col min="9765" max="9765" width="17.85546875" style="1" bestFit="1" customWidth="1"/>
    <col min="9766" max="10006" width="9.140625" style="1"/>
    <col min="10007" max="10007" width="79.28515625" style="1" bestFit="1" customWidth="1"/>
    <col min="10008" max="10008" width="20.140625" style="1" customWidth="1"/>
    <col min="10009" max="10009" width="20.5703125" style="1" customWidth="1"/>
    <col min="10010" max="10010" width="17.28515625" style="1" customWidth="1"/>
    <col min="10011" max="10013" width="15" style="1" bestFit="1" customWidth="1"/>
    <col min="10014" max="10014" width="16" style="1" bestFit="1" customWidth="1"/>
    <col min="10015" max="10017" width="15" style="1" bestFit="1" customWidth="1"/>
    <col min="10018" max="10019" width="16" style="1" bestFit="1" customWidth="1"/>
    <col min="10020" max="10020" width="18.85546875" style="1" customWidth="1"/>
    <col min="10021" max="10021" width="17.85546875" style="1" bestFit="1" customWidth="1"/>
    <col min="10022" max="10262" width="9.140625" style="1"/>
    <col min="10263" max="10263" width="79.28515625" style="1" bestFit="1" customWidth="1"/>
    <col min="10264" max="10264" width="20.140625" style="1" customWidth="1"/>
    <col min="10265" max="10265" width="20.5703125" style="1" customWidth="1"/>
    <col min="10266" max="10266" width="17.28515625" style="1" customWidth="1"/>
    <col min="10267" max="10269" width="15" style="1" bestFit="1" customWidth="1"/>
    <col min="10270" max="10270" width="16" style="1" bestFit="1" customWidth="1"/>
    <col min="10271" max="10273" width="15" style="1" bestFit="1" customWidth="1"/>
    <col min="10274" max="10275" width="16" style="1" bestFit="1" customWidth="1"/>
    <col min="10276" max="10276" width="18.85546875" style="1" customWidth="1"/>
    <col min="10277" max="10277" width="17.85546875" style="1" bestFit="1" customWidth="1"/>
    <col min="10278" max="10518" width="9.140625" style="1"/>
    <col min="10519" max="10519" width="79.28515625" style="1" bestFit="1" customWidth="1"/>
    <col min="10520" max="10520" width="20.140625" style="1" customWidth="1"/>
    <col min="10521" max="10521" width="20.5703125" style="1" customWidth="1"/>
    <col min="10522" max="10522" width="17.28515625" style="1" customWidth="1"/>
    <col min="10523" max="10525" width="15" style="1" bestFit="1" customWidth="1"/>
    <col min="10526" max="10526" width="16" style="1" bestFit="1" customWidth="1"/>
    <col min="10527" max="10529" width="15" style="1" bestFit="1" customWidth="1"/>
    <col min="10530" max="10531" width="16" style="1" bestFit="1" customWidth="1"/>
    <col min="10532" max="10532" width="18.85546875" style="1" customWidth="1"/>
    <col min="10533" max="10533" width="17.85546875" style="1" bestFit="1" customWidth="1"/>
    <col min="10534" max="10774" width="9.140625" style="1"/>
    <col min="10775" max="10775" width="79.28515625" style="1" bestFit="1" customWidth="1"/>
    <col min="10776" max="10776" width="20.140625" style="1" customWidth="1"/>
    <col min="10777" max="10777" width="20.5703125" style="1" customWidth="1"/>
    <col min="10778" max="10778" width="17.28515625" style="1" customWidth="1"/>
    <col min="10779" max="10781" width="15" style="1" bestFit="1" customWidth="1"/>
    <col min="10782" max="10782" width="16" style="1" bestFit="1" customWidth="1"/>
    <col min="10783" max="10785" width="15" style="1" bestFit="1" customWidth="1"/>
    <col min="10786" max="10787" width="16" style="1" bestFit="1" customWidth="1"/>
    <col min="10788" max="10788" width="18.85546875" style="1" customWidth="1"/>
    <col min="10789" max="10789" width="17.85546875" style="1" bestFit="1" customWidth="1"/>
    <col min="10790" max="11030" width="9.140625" style="1"/>
    <col min="11031" max="11031" width="79.28515625" style="1" bestFit="1" customWidth="1"/>
    <col min="11032" max="11032" width="20.140625" style="1" customWidth="1"/>
    <col min="11033" max="11033" width="20.5703125" style="1" customWidth="1"/>
    <col min="11034" max="11034" width="17.28515625" style="1" customWidth="1"/>
    <col min="11035" max="11037" width="15" style="1" bestFit="1" customWidth="1"/>
    <col min="11038" max="11038" width="16" style="1" bestFit="1" customWidth="1"/>
    <col min="11039" max="11041" width="15" style="1" bestFit="1" customWidth="1"/>
    <col min="11042" max="11043" width="16" style="1" bestFit="1" customWidth="1"/>
    <col min="11044" max="11044" width="18.85546875" style="1" customWidth="1"/>
    <col min="11045" max="11045" width="17.85546875" style="1" bestFit="1" customWidth="1"/>
    <col min="11046" max="11286" width="9.140625" style="1"/>
    <col min="11287" max="11287" width="79.28515625" style="1" bestFit="1" customWidth="1"/>
    <col min="11288" max="11288" width="20.140625" style="1" customWidth="1"/>
    <col min="11289" max="11289" width="20.5703125" style="1" customWidth="1"/>
    <col min="11290" max="11290" width="17.28515625" style="1" customWidth="1"/>
    <col min="11291" max="11293" width="15" style="1" bestFit="1" customWidth="1"/>
    <col min="11294" max="11294" width="16" style="1" bestFit="1" customWidth="1"/>
    <col min="11295" max="11297" width="15" style="1" bestFit="1" customWidth="1"/>
    <col min="11298" max="11299" width="16" style="1" bestFit="1" customWidth="1"/>
    <col min="11300" max="11300" width="18.85546875" style="1" customWidth="1"/>
    <col min="11301" max="11301" width="17.85546875" style="1" bestFit="1" customWidth="1"/>
    <col min="11302" max="11542" width="9.140625" style="1"/>
    <col min="11543" max="11543" width="79.28515625" style="1" bestFit="1" customWidth="1"/>
    <col min="11544" max="11544" width="20.140625" style="1" customWidth="1"/>
    <col min="11545" max="11545" width="20.5703125" style="1" customWidth="1"/>
    <col min="11546" max="11546" width="17.28515625" style="1" customWidth="1"/>
    <col min="11547" max="11549" width="15" style="1" bestFit="1" customWidth="1"/>
    <col min="11550" max="11550" width="16" style="1" bestFit="1" customWidth="1"/>
    <col min="11551" max="11553" width="15" style="1" bestFit="1" customWidth="1"/>
    <col min="11554" max="11555" width="16" style="1" bestFit="1" customWidth="1"/>
    <col min="11556" max="11556" width="18.85546875" style="1" customWidth="1"/>
    <col min="11557" max="11557" width="17.85546875" style="1" bestFit="1" customWidth="1"/>
    <col min="11558" max="11798" width="9.140625" style="1"/>
    <col min="11799" max="11799" width="79.28515625" style="1" bestFit="1" customWidth="1"/>
    <col min="11800" max="11800" width="20.140625" style="1" customWidth="1"/>
    <col min="11801" max="11801" width="20.5703125" style="1" customWidth="1"/>
    <col min="11802" max="11802" width="17.28515625" style="1" customWidth="1"/>
    <col min="11803" max="11805" width="15" style="1" bestFit="1" customWidth="1"/>
    <col min="11806" max="11806" width="16" style="1" bestFit="1" customWidth="1"/>
    <col min="11807" max="11809" width="15" style="1" bestFit="1" customWidth="1"/>
    <col min="11810" max="11811" width="16" style="1" bestFit="1" customWidth="1"/>
    <col min="11812" max="11812" width="18.85546875" style="1" customWidth="1"/>
    <col min="11813" max="11813" width="17.85546875" style="1" bestFit="1" customWidth="1"/>
    <col min="11814" max="12054" width="9.140625" style="1"/>
    <col min="12055" max="12055" width="79.28515625" style="1" bestFit="1" customWidth="1"/>
    <col min="12056" max="12056" width="20.140625" style="1" customWidth="1"/>
    <col min="12057" max="12057" width="20.5703125" style="1" customWidth="1"/>
    <col min="12058" max="12058" width="17.28515625" style="1" customWidth="1"/>
    <col min="12059" max="12061" width="15" style="1" bestFit="1" customWidth="1"/>
    <col min="12062" max="12062" width="16" style="1" bestFit="1" customWidth="1"/>
    <col min="12063" max="12065" width="15" style="1" bestFit="1" customWidth="1"/>
    <col min="12066" max="12067" width="16" style="1" bestFit="1" customWidth="1"/>
    <col min="12068" max="12068" width="18.85546875" style="1" customWidth="1"/>
    <col min="12069" max="12069" width="17.85546875" style="1" bestFit="1" customWidth="1"/>
    <col min="12070" max="12310" width="9.140625" style="1"/>
    <col min="12311" max="12311" width="79.28515625" style="1" bestFit="1" customWidth="1"/>
    <col min="12312" max="12312" width="20.140625" style="1" customWidth="1"/>
    <col min="12313" max="12313" width="20.5703125" style="1" customWidth="1"/>
    <col min="12314" max="12314" width="17.28515625" style="1" customWidth="1"/>
    <col min="12315" max="12317" width="15" style="1" bestFit="1" customWidth="1"/>
    <col min="12318" max="12318" width="16" style="1" bestFit="1" customWidth="1"/>
    <col min="12319" max="12321" width="15" style="1" bestFit="1" customWidth="1"/>
    <col min="12322" max="12323" width="16" style="1" bestFit="1" customWidth="1"/>
    <col min="12324" max="12324" width="18.85546875" style="1" customWidth="1"/>
    <col min="12325" max="12325" width="17.85546875" style="1" bestFit="1" customWidth="1"/>
    <col min="12326" max="12566" width="9.140625" style="1"/>
    <col min="12567" max="12567" width="79.28515625" style="1" bestFit="1" customWidth="1"/>
    <col min="12568" max="12568" width="20.140625" style="1" customWidth="1"/>
    <col min="12569" max="12569" width="20.5703125" style="1" customWidth="1"/>
    <col min="12570" max="12570" width="17.28515625" style="1" customWidth="1"/>
    <col min="12571" max="12573" width="15" style="1" bestFit="1" customWidth="1"/>
    <col min="12574" max="12574" width="16" style="1" bestFit="1" customWidth="1"/>
    <col min="12575" max="12577" width="15" style="1" bestFit="1" customWidth="1"/>
    <col min="12578" max="12579" width="16" style="1" bestFit="1" customWidth="1"/>
    <col min="12580" max="12580" width="18.85546875" style="1" customWidth="1"/>
    <col min="12581" max="12581" width="17.85546875" style="1" bestFit="1" customWidth="1"/>
    <col min="12582" max="12822" width="9.140625" style="1"/>
    <col min="12823" max="12823" width="79.28515625" style="1" bestFit="1" customWidth="1"/>
    <col min="12824" max="12824" width="20.140625" style="1" customWidth="1"/>
    <col min="12825" max="12825" width="20.5703125" style="1" customWidth="1"/>
    <col min="12826" max="12826" width="17.28515625" style="1" customWidth="1"/>
    <col min="12827" max="12829" width="15" style="1" bestFit="1" customWidth="1"/>
    <col min="12830" max="12830" width="16" style="1" bestFit="1" customWidth="1"/>
    <col min="12831" max="12833" width="15" style="1" bestFit="1" customWidth="1"/>
    <col min="12834" max="12835" width="16" style="1" bestFit="1" customWidth="1"/>
    <col min="12836" max="12836" width="18.85546875" style="1" customWidth="1"/>
    <col min="12837" max="12837" width="17.85546875" style="1" bestFit="1" customWidth="1"/>
    <col min="12838" max="13078" width="9.140625" style="1"/>
    <col min="13079" max="13079" width="79.28515625" style="1" bestFit="1" customWidth="1"/>
    <col min="13080" max="13080" width="20.140625" style="1" customWidth="1"/>
    <col min="13081" max="13081" width="20.5703125" style="1" customWidth="1"/>
    <col min="13082" max="13082" width="17.28515625" style="1" customWidth="1"/>
    <col min="13083" max="13085" width="15" style="1" bestFit="1" customWidth="1"/>
    <col min="13086" max="13086" width="16" style="1" bestFit="1" customWidth="1"/>
    <col min="13087" max="13089" width="15" style="1" bestFit="1" customWidth="1"/>
    <col min="13090" max="13091" width="16" style="1" bestFit="1" customWidth="1"/>
    <col min="13092" max="13092" width="18.85546875" style="1" customWidth="1"/>
    <col min="13093" max="13093" width="17.85546875" style="1" bestFit="1" customWidth="1"/>
    <col min="13094" max="13334" width="9.140625" style="1"/>
    <col min="13335" max="13335" width="79.28515625" style="1" bestFit="1" customWidth="1"/>
    <col min="13336" max="13336" width="20.140625" style="1" customWidth="1"/>
    <col min="13337" max="13337" width="20.5703125" style="1" customWidth="1"/>
    <col min="13338" max="13338" width="17.28515625" style="1" customWidth="1"/>
    <col min="13339" max="13341" width="15" style="1" bestFit="1" customWidth="1"/>
    <col min="13342" max="13342" width="16" style="1" bestFit="1" customWidth="1"/>
    <col min="13343" max="13345" width="15" style="1" bestFit="1" customWidth="1"/>
    <col min="13346" max="13347" width="16" style="1" bestFit="1" customWidth="1"/>
    <col min="13348" max="13348" width="18.85546875" style="1" customWidth="1"/>
    <col min="13349" max="13349" width="17.85546875" style="1" bestFit="1" customWidth="1"/>
    <col min="13350" max="13590" width="9.140625" style="1"/>
    <col min="13591" max="13591" width="79.28515625" style="1" bestFit="1" customWidth="1"/>
    <col min="13592" max="13592" width="20.140625" style="1" customWidth="1"/>
    <col min="13593" max="13593" width="20.5703125" style="1" customWidth="1"/>
    <col min="13594" max="13594" width="17.28515625" style="1" customWidth="1"/>
    <col min="13595" max="13597" width="15" style="1" bestFit="1" customWidth="1"/>
    <col min="13598" max="13598" width="16" style="1" bestFit="1" customWidth="1"/>
    <col min="13599" max="13601" width="15" style="1" bestFit="1" customWidth="1"/>
    <col min="13602" max="13603" width="16" style="1" bestFit="1" customWidth="1"/>
    <col min="13604" max="13604" width="18.85546875" style="1" customWidth="1"/>
    <col min="13605" max="13605" width="17.85546875" style="1" bestFit="1" customWidth="1"/>
    <col min="13606" max="13846" width="9.140625" style="1"/>
    <col min="13847" max="13847" width="79.28515625" style="1" bestFit="1" customWidth="1"/>
    <col min="13848" max="13848" width="20.140625" style="1" customWidth="1"/>
    <col min="13849" max="13849" width="20.5703125" style="1" customWidth="1"/>
    <col min="13850" max="13850" width="17.28515625" style="1" customWidth="1"/>
    <col min="13851" max="13853" width="15" style="1" bestFit="1" customWidth="1"/>
    <col min="13854" max="13854" width="16" style="1" bestFit="1" customWidth="1"/>
    <col min="13855" max="13857" width="15" style="1" bestFit="1" customWidth="1"/>
    <col min="13858" max="13859" width="16" style="1" bestFit="1" customWidth="1"/>
    <col min="13860" max="13860" width="18.85546875" style="1" customWidth="1"/>
    <col min="13861" max="13861" width="17.85546875" style="1" bestFit="1" customWidth="1"/>
    <col min="13862" max="14102" width="9.140625" style="1"/>
    <col min="14103" max="14103" width="79.28515625" style="1" bestFit="1" customWidth="1"/>
    <col min="14104" max="14104" width="20.140625" style="1" customWidth="1"/>
    <col min="14105" max="14105" width="20.5703125" style="1" customWidth="1"/>
    <col min="14106" max="14106" width="17.28515625" style="1" customWidth="1"/>
    <col min="14107" max="14109" width="15" style="1" bestFit="1" customWidth="1"/>
    <col min="14110" max="14110" width="16" style="1" bestFit="1" customWidth="1"/>
    <col min="14111" max="14113" width="15" style="1" bestFit="1" customWidth="1"/>
    <col min="14114" max="14115" width="16" style="1" bestFit="1" customWidth="1"/>
    <col min="14116" max="14116" width="18.85546875" style="1" customWidth="1"/>
    <col min="14117" max="14117" width="17.85546875" style="1" bestFit="1" customWidth="1"/>
    <col min="14118" max="14358" width="9.140625" style="1"/>
    <col min="14359" max="14359" width="79.28515625" style="1" bestFit="1" customWidth="1"/>
    <col min="14360" max="14360" width="20.140625" style="1" customWidth="1"/>
    <col min="14361" max="14361" width="20.5703125" style="1" customWidth="1"/>
    <col min="14362" max="14362" width="17.28515625" style="1" customWidth="1"/>
    <col min="14363" max="14365" width="15" style="1" bestFit="1" customWidth="1"/>
    <col min="14366" max="14366" width="16" style="1" bestFit="1" customWidth="1"/>
    <col min="14367" max="14369" width="15" style="1" bestFit="1" customWidth="1"/>
    <col min="14370" max="14371" width="16" style="1" bestFit="1" customWidth="1"/>
    <col min="14372" max="14372" width="18.85546875" style="1" customWidth="1"/>
    <col min="14373" max="14373" width="17.85546875" style="1" bestFit="1" customWidth="1"/>
    <col min="14374" max="14614" width="9.140625" style="1"/>
    <col min="14615" max="14615" width="79.28515625" style="1" bestFit="1" customWidth="1"/>
    <col min="14616" max="14616" width="20.140625" style="1" customWidth="1"/>
    <col min="14617" max="14617" width="20.5703125" style="1" customWidth="1"/>
    <col min="14618" max="14618" width="17.28515625" style="1" customWidth="1"/>
    <col min="14619" max="14621" width="15" style="1" bestFit="1" customWidth="1"/>
    <col min="14622" max="14622" width="16" style="1" bestFit="1" customWidth="1"/>
    <col min="14623" max="14625" width="15" style="1" bestFit="1" customWidth="1"/>
    <col min="14626" max="14627" width="16" style="1" bestFit="1" customWidth="1"/>
    <col min="14628" max="14628" width="18.85546875" style="1" customWidth="1"/>
    <col min="14629" max="14629" width="17.85546875" style="1" bestFit="1" customWidth="1"/>
    <col min="14630" max="14870" width="9.140625" style="1"/>
    <col min="14871" max="14871" width="79.28515625" style="1" bestFit="1" customWidth="1"/>
    <col min="14872" max="14872" width="20.140625" style="1" customWidth="1"/>
    <col min="14873" max="14873" width="20.5703125" style="1" customWidth="1"/>
    <col min="14874" max="14874" width="17.28515625" style="1" customWidth="1"/>
    <col min="14875" max="14877" width="15" style="1" bestFit="1" customWidth="1"/>
    <col min="14878" max="14878" width="16" style="1" bestFit="1" customWidth="1"/>
    <col min="14879" max="14881" width="15" style="1" bestFit="1" customWidth="1"/>
    <col min="14882" max="14883" width="16" style="1" bestFit="1" customWidth="1"/>
    <col min="14884" max="14884" width="18.85546875" style="1" customWidth="1"/>
    <col min="14885" max="14885" width="17.85546875" style="1" bestFit="1" customWidth="1"/>
    <col min="14886" max="15126" width="9.140625" style="1"/>
    <col min="15127" max="15127" width="79.28515625" style="1" bestFit="1" customWidth="1"/>
    <col min="15128" max="15128" width="20.140625" style="1" customWidth="1"/>
    <col min="15129" max="15129" width="20.5703125" style="1" customWidth="1"/>
    <col min="15130" max="15130" width="17.28515625" style="1" customWidth="1"/>
    <col min="15131" max="15133" width="15" style="1" bestFit="1" customWidth="1"/>
    <col min="15134" max="15134" width="16" style="1" bestFit="1" customWidth="1"/>
    <col min="15135" max="15137" width="15" style="1" bestFit="1" customWidth="1"/>
    <col min="15138" max="15139" width="16" style="1" bestFit="1" customWidth="1"/>
    <col min="15140" max="15140" width="18.85546875" style="1" customWidth="1"/>
    <col min="15141" max="15141" width="17.85546875" style="1" bestFit="1" customWidth="1"/>
    <col min="15142" max="15382" width="9.140625" style="1"/>
    <col min="15383" max="15383" width="79.28515625" style="1" bestFit="1" customWidth="1"/>
    <col min="15384" max="15384" width="20.140625" style="1" customWidth="1"/>
    <col min="15385" max="15385" width="20.5703125" style="1" customWidth="1"/>
    <col min="15386" max="15386" width="17.28515625" style="1" customWidth="1"/>
    <col min="15387" max="15389" width="15" style="1" bestFit="1" customWidth="1"/>
    <col min="15390" max="15390" width="16" style="1" bestFit="1" customWidth="1"/>
    <col min="15391" max="15393" width="15" style="1" bestFit="1" customWidth="1"/>
    <col min="15394" max="15395" width="16" style="1" bestFit="1" customWidth="1"/>
    <col min="15396" max="15396" width="18.85546875" style="1" customWidth="1"/>
    <col min="15397" max="15397" width="17.85546875" style="1" bestFit="1" customWidth="1"/>
    <col min="15398" max="15638" width="9.140625" style="1"/>
    <col min="15639" max="15639" width="79.28515625" style="1" bestFit="1" customWidth="1"/>
    <col min="15640" max="15640" width="20.140625" style="1" customWidth="1"/>
    <col min="15641" max="15641" width="20.5703125" style="1" customWidth="1"/>
    <col min="15642" max="15642" width="17.28515625" style="1" customWidth="1"/>
    <col min="15643" max="15645" width="15" style="1" bestFit="1" customWidth="1"/>
    <col min="15646" max="15646" width="16" style="1" bestFit="1" customWidth="1"/>
    <col min="15647" max="15649" width="15" style="1" bestFit="1" customWidth="1"/>
    <col min="15650" max="15651" width="16" style="1" bestFit="1" customWidth="1"/>
    <col min="15652" max="15652" width="18.85546875" style="1" customWidth="1"/>
    <col min="15653" max="15653" width="17.85546875" style="1" bestFit="1" customWidth="1"/>
    <col min="15654" max="15894" width="9.140625" style="1"/>
    <col min="15895" max="15895" width="79.28515625" style="1" bestFit="1" customWidth="1"/>
    <col min="15896" max="15896" width="20.140625" style="1" customWidth="1"/>
    <col min="15897" max="15897" width="20.5703125" style="1" customWidth="1"/>
    <col min="15898" max="15898" width="17.28515625" style="1" customWidth="1"/>
    <col min="15899" max="15901" width="15" style="1" bestFit="1" customWidth="1"/>
    <col min="15902" max="15902" width="16" style="1" bestFit="1" customWidth="1"/>
    <col min="15903" max="15905" width="15" style="1" bestFit="1" customWidth="1"/>
    <col min="15906" max="15907" width="16" style="1" bestFit="1" customWidth="1"/>
    <col min="15908" max="15908" width="18.85546875" style="1" customWidth="1"/>
    <col min="15909" max="15909" width="17.85546875" style="1" bestFit="1" customWidth="1"/>
    <col min="15910" max="16150" width="9.140625" style="1"/>
    <col min="16151" max="16151" width="79.28515625" style="1" bestFit="1" customWidth="1"/>
    <col min="16152" max="16152" width="20.140625" style="1" customWidth="1"/>
    <col min="16153" max="16153" width="20.5703125" style="1" customWidth="1"/>
    <col min="16154" max="16154" width="17.28515625" style="1" customWidth="1"/>
    <col min="16155" max="16157" width="15" style="1" bestFit="1" customWidth="1"/>
    <col min="16158" max="16158" width="16" style="1" bestFit="1" customWidth="1"/>
    <col min="16159" max="16161" width="15" style="1" bestFit="1" customWidth="1"/>
    <col min="16162" max="16163" width="16" style="1" bestFit="1" customWidth="1"/>
    <col min="16164" max="16164" width="18.85546875" style="1" customWidth="1"/>
    <col min="16165" max="16165" width="17.85546875" style="1" bestFit="1" customWidth="1"/>
    <col min="16166" max="16384" width="9.140625" style="1"/>
  </cols>
  <sheetData>
    <row r="1" spans="1:36" ht="50.1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S1" s="3"/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3"/>
      <c r="AJ1" s="5"/>
    </row>
    <row r="2" spans="1:36" ht="19.5" x14ac:dyDescent="0.25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3"/>
      <c r="AJ2" s="5"/>
    </row>
    <row r="3" spans="1:36" ht="19.5" x14ac:dyDescent="0.25"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S3" s="3"/>
      <c r="T3" s="3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3"/>
      <c r="AJ3" s="5"/>
    </row>
    <row r="4" spans="1:36" ht="19.5" x14ac:dyDescent="0.25"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S4" s="3"/>
      <c r="T4" s="3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3"/>
      <c r="AJ4" s="5"/>
    </row>
    <row r="5" spans="1:36" x14ac:dyDescent="0.25">
      <c r="Q5" s="9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36" x14ac:dyDescent="0.25"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36" s="17" customFormat="1" ht="30.95" customHeight="1" x14ac:dyDescent="0.25">
      <c r="A7" s="12"/>
      <c r="B7" s="13" t="s">
        <v>4</v>
      </c>
      <c r="C7" s="14" t="s">
        <v>5</v>
      </c>
      <c r="D7" s="14" t="s">
        <v>6</v>
      </c>
      <c r="E7" s="15" t="s">
        <v>7</v>
      </c>
      <c r="F7" s="16" t="s">
        <v>8</v>
      </c>
      <c r="G7" s="16" t="s">
        <v>9</v>
      </c>
      <c r="H7" s="16" t="s">
        <v>10</v>
      </c>
      <c r="I7" s="14" t="s">
        <v>11</v>
      </c>
      <c r="J7" s="16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36" x14ac:dyDescent="0.25">
      <c r="A8" s="18"/>
      <c r="B8" s="19" t="s">
        <v>20</v>
      </c>
      <c r="C8" s="20"/>
      <c r="D8" s="21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  <c r="R8" s="24"/>
      <c r="S8" s="10"/>
      <c r="T8" s="10"/>
      <c r="U8" s="10"/>
      <c r="V8" s="10"/>
      <c r="W8" s="10"/>
      <c r="X8" s="10"/>
      <c r="Y8" s="10"/>
      <c r="Z8" s="10"/>
      <c r="AA8" s="10"/>
      <c r="AJ8" s="1"/>
    </row>
    <row r="9" spans="1:36" ht="15.75" x14ac:dyDescent="0.25">
      <c r="A9" s="18"/>
      <c r="B9" s="25" t="s">
        <v>21</v>
      </c>
      <c r="C9" s="26">
        <v>1216475088</v>
      </c>
      <c r="D9" s="27">
        <v>0</v>
      </c>
      <c r="E9" s="28">
        <v>72566537.739999995</v>
      </c>
      <c r="F9" s="28">
        <v>71922543.710000008</v>
      </c>
      <c r="G9" s="28">
        <f>SUM(G10:G14)</f>
        <v>0</v>
      </c>
      <c r="H9" s="28">
        <f>SUM(H10:H14)</f>
        <v>0</v>
      </c>
      <c r="I9" s="28">
        <f t="shared" ref="D9:P9" si="0">SUM(I10:I14)</f>
        <v>0</v>
      </c>
      <c r="J9" s="28">
        <f t="shared" si="0"/>
        <v>0</v>
      </c>
      <c r="K9" s="28">
        <f t="shared" si="0"/>
        <v>0</v>
      </c>
      <c r="L9" s="28">
        <f t="shared" si="0"/>
        <v>0</v>
      </c>
      <c r="M9" s="28">
        <f t="shared" si="0"/>
        <v>0</v>
      </c>
      <c r="N9" s="28">
        <f t="shared" si="0"/>
        <v>0</v>
      </c>
      <c r="O9" s="28">
        <f t="shared" si="0"/>
        <v>0</v>
      </c>
      <c r="P9" s="28">
        <f t="shared" si="0"/>
        <v>0</v>
      </c>
      <c r="Q9" s="28">
        <f t="shared" ref="Q9" si="1">SUM(E9:P9)</f>
        <v>144489081.44999999</v>
      </c>
      <c r="R9" s="24"/>
      <c r="S9" s="10"/>
      <c r="T9" s="10"/>
      <c r="U9" s="10"/>
      <c r="V9" s="10"/>
      <c r="W9" s="10"/>
      <c r="X9" s="10"/>
      <c r="Y9" s="10"/>
      <c r="Z9" s="10"/>
      <c r="AA9" s="10"/>
      <c r="AJ9" s="1"/>
    </row>
    <row r="10" spans="1:36" ht="15.75" x14ac:dyDescent="0.25">
      <c r="A10" s="18" t="str">
        <f>+LEFT(B10,5)</f>
        <v>2.1.1</v>
      </c>
      <c r="B10" s="29" t="s">
        <v>22</v>
      </c>
      <c r="C10" s="30">
        <v>842252318</v>
      </c>
      <c r="D10" s="31"/>
      <c r="E10" s="32">
        <v>59564833.329999998</v>
      </c>
      <c r="F10" s="32">
        <v>59013666.670000002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3">
        <f>SUM(E10:P10)</f>
        <v>118578500</v>
      </c>
      <c r="R10" s="24"/>
      <c r="S10" s="10"/>
      <c r="T10" s="10"/>
      <c r="U10" s="10"/>
      <c r="V10" s="10"/>
      <c r="W10" s="10"/>
      <c r="X10" s="10"/>
      <c r="Y10" s="10"/>
      <c r="Z10" s="10"/>
      <c r="AA10" s="10"/>
      <c r="AJ10" s="1"/>
    </row>
    <row r="11" spans="1:36" ht="15.75" x14ac:dyDescent="0.25">
      <c r="A11" s="18" t="str">
        <f t="shared" ref="A11:A73" si="2">+LEFT(B11,5)</f>
        <v>2.1.2</v>
      </c>
      <c r="B11" s="29" t="s">
        <v>23</v>
      </c>
      <c r="C11" s="30">
        <v>180042400</v>
      </c>
      <c r="D11" s="31"/>
      <c r="E11" s="32">
        <v>4026700</v>
      </c>
      <c r="F11" s="32">
        <v>4003700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3">
        <f t="shared" ref="Q11:Q69" si="3">SUM(E11:P11)</f>
        <v>8030400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J11" s="1"/>
    </row>
    <row r="12" spans="1:36" ht="15.75" x14ac:dyDescent="0.25">
      <c r="A12" s="18" t="str">
        <f t="shared" si="2"/>
        <v>2.1.3</v>
      </c>
      <c r="B12" s="29" t="s">
        <v>24</v>
      </c>
      <c r="C12" s="30">
        <v>0</v>
      </c>
      <c r="D12" s="31"/>
      <c r="E12" s="32">
        <v>0</v>
      </c>
      <c r="F12" s="32">
        <v>0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3">
        <f t="shared" si="3"/>
        <v>0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J12" s="1"/>
    </row>
    <row r="13" spans="1:36" ht="15.75" x14ac:dyDescent="0.25">
      <c r="A13" s="18" t="str">
        <f t="shared" si="2"/>
        <v>2.1.4</v>
      </c>
      <c r="B13" s="29" t="s">
        <v>25</v>
      </c>
      <c r="C13" s="30">
        <v>72500000</v>
      </c>
      <c r="D13" s="31"/>
      <c r="E13" s="32">
        <v>0</v>
      </c>
      <c r="F13" s="32">
        <v>0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3">
        <f t="shared" si="3"/>
        <v>0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J13" s="1"/>
    </row>
    <row r="14" spans="1:36" ht="15.75" x14ac:dyDescent="0.25">
      <c r="A14" s="18" t="str">
        <f t="shared" si="2"/>
        <v>2.1.5</v>
      </c>
      <c r="B14" s="29" t="s">
        <v>26</v>
      </c>
      <c r="C14" s="30">
        <v>121680370</v>
      </c>
      <c r="D14" s="31"/>
      <c r="E14" s="32">
        <v>8975004.4099999983</v>
      </c>
      <c r="F14" s="32">
        <v>8905177.040000001</v>
      </c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3">
        <f t="shared" si="3"/>
        <v>17880181.449999999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J14" s="1"/>
    </row>
    <row r="15" spans="1:36" s="11" customFormat="1" ht="15.75" x14ac:dyDescent="0.25">
      <c r="A15" s="34"/>
      <c r="B15" s="35" t="s">
        <v>27</v>
      </c>
      <c r="C15" s="36">
        <v>786295109</v>
      </c>
      <c r="D15" s="37">
        <v>0</v>
      </c>
      <c r="E15" s="38">
        <v>14748117.580000002</v>
      </c>
      <c r="F15" s="38">
        <v>35097877.160000004</v>
      </c>
      <c r="G15" s="38">
        <f t="shared" ref="C15:P15" si="4">SUM(G16:G24)</f>
        <v>0</v>
      </c>
      <c r="H15" s="38">
        <f t="shared" si="4"/>
        <v>0</v>
      </c>
      <c r="I15" s="38">
        <f t="shared" si="4"/>
        <v>0</v>
      </c>
      <c r="J15" s="38">
        <f t="shared" si="4"/>
        <v>0</v>
      </c>
      <c r="K15" s="38">
        <f t="shared" si="4"/>
        <v>0</v>
      </c>
      <c r="L15" s="38">
        <f t="shared" si="4"/>
        <v>0</v>
      </c>
      <c r="M15" s="38">
        <f t="shared" si="4"/>
        <v>0</v>
      </c>
      <c r="N15" s="38">
        <f t="shared" si="4"/>
        <v>0</v>
      </c>
      <c r="O15" s="38">
        <f t="shared" si="4"/>
        <v>0</v>
      </c>
      <c r="P15" s="38">
        <f t="shared" si="4"/>
        <v>0</v>
      </c>
      <c r="Q15" s="38">
        <f t="shared" si="3"/>
        <v>49845994.74000001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36" ht="15.75" x14ac:dyDescent="0.25">
      <c r="A16" s="18" t="str">
        <f t="shared" si="2"/>
        <v>2.2.1</v>
      </c>
      <c r="B16" s="39" t="s">
        <v>28</v>
      </c>
      <c r="C16" s="30">
        <v>51008670</v>
      </c>
      <c r="D16" s="31"/>
      <c r="E16" s="32">
        <v>3259744.9500000007</v>
      </c>
      <c r="F16" s="32">
        <v>3522224.3100000005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3">
        <f t="shared" si="3"/>
        <v>6781969.2600000016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J16" s="1"/>
    </row>
    <row r="17" spans="1:36" ht="15.75" x14ac:dyDescent="0.25">
      <c r="A17" s="18" t="str">
        <f t="shared" si="2"/>
        <v>2.2.2</v>
      </c>
      <c r="B17" s="39" t="s">
        <v>29</v>
      </c>
      <c r="C17" s="30">
        <v>84009361</v>
      </c>
      <c r="D17" s="31"/>
      <c r="E17" s="32">
        <v>0</v>
      </c>
      <c r="F17" s="32">
        <v>1928319.22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3">
        <f t="shared" si="3"/>
        <v>1928319.22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  <c r="AJ17" s="1"/>
    </row>
    <row r="18" spans="1:36" ht="15.75" x14ac:dyDescent="0.25">
      <c r="A18" s="18" t="str">
        <f t="shared" si="2"/>
        <v>2.2.3</v>
      </c>
      <c r="B18" s="39" t="s">
        <v>30</v>
      </c>
      <c r="C18" s="30">
        <v>29600000</v>
      </c>
      <c r="D18" s="31"/>
      <c r="E18" s="32">
        <v>994240.52</v>
      </c>
      <c r="F18" s="32">
        <v>847855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3">
        <f t="shared" si="3"/>
        <v>1842095.52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J18" s="1"/>
    </row>
    <row r="19" spans="1:36" ht="15.75" x14ac:dyDescent="0.25">
      <c r="A19" s="18" t="str">
        <f t="shared" si="2"/>
        <v>2.2.4</v>
      </c>
      <c r="B19" s="39" t="s">
        <v>31</v>
      </c>
      <c r="C19" s="30">
        <v>1362750</v>
      </c>
      <c r="D19" s="31"/>
      <c r="E19" s="32">
        <v>0</v>
      </c>
      <c r="F19" s="32">
        <v>222473.26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3">
        <f t="shared" si="3"/>
        <v>222473.26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J19" s="1"/>
    </row>
    <row r="20" spans="1:36" ht="15.75" x14ac:dyDescent="0.25">
      <c r="A20" s="18" t="str">
        <f t="shared" si="2"/>
        <v>2.2.5</v>
      </c>
      <c r="B20" s="39" t="s">
        <v>32</v>
      </c>
      <c r="C20" s="30">
        <v>196461460</v>
      </c>
      <c r="D20" s="31"/>
      <c r="E20" s="32">
        <v>2388803.3199999998</v>
      </c>
      <c r="F20" s="32">
        <v>15520311.83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3">
        <f t="shared" si="3"/>
        <v>17909115.149999999</v>
      </c>
      <c r="R20" s="10"/>
      <c r="S20" s="10"/>
      <c r="T20" s="10"/>
      <c r="U20" s="10"/>
      <c r="V20" s="10"/>
      <c r="W20" s="10"/>
      <c r="X20" s="10"/>
      <c r="Y20" s="10"/>
      <c r="Z20" s="10"/>
      <c r="AA20" s="10"/>
      <c r="AJ20" s="1"/>
    </row>
    <row r="21" spans="1:36" ht="15.75" x14ac:dyDescent="0.25">
      <c r="A21" s="18" t="str">
        <f t="shared" si="2"/>
        <v>2.2.6</v>
      </c>
      <c r="B21" s="39" t="s">
        <v>33</v>
      </c>
      <c r="C21" s="30">
        <v>48720000</v>
      </c>
      <c r="D21" s="31"/>
      <c r="E21" s="32">
        <v>2922524.79</v>
      </c>
      <c r="F21" s="32">
        <v>1590465.33</v>
      </c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3">
        <f t="shared" si="3"/>
        <v>4512990.12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J21" s="1"/>
    </row>
    <row r="22" spans="1:36" ht="31.5" x14ac:dyDescent="0.25">
      <c r="A22" s="18" t="str">
        <f t="shared" si="2"/>
        <v>2.2.7</v>
      </c>
      <c r="B22" s="39" t="s">
        <v>34</v>
      </c>
      <c r="C22" s="30">
        <v>11023883</v>
      </c>
      <c r="D22" s="31"/>
      <c r="E22" s="32">
        <v>579616</v>
      </c>
      <c r="F22" s="32">
        <v>239965.97999999998</v>
      </c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3">
        <f t="shared" si="3"/>
        <v>819581.98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J22" s="1"/>
    </row>
    <row r="23" spans="1:36" ht="31.5" x14ac:dyDescent="0.25">
      <c r="A23" s="18" t="str">
        <f t="shared" si="2"/>
        <v>2.2.8</v>
      </c>
      <c r="B23" s="39" t="s">
        <v>35</v>
      </c>
      <c r="C23" s="30">
        <v>263544796</v>
      </c>
      <c r="D23" s="31"/>
      <c r="E23" s="32">
        <v>3533641.9</v>
      </c>
      <c r="F23" s="32">
        <v>10563220.23</v>
      </c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3">
        <f t="shared" si="3"/>
        <v>14096862.130000001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J23" s="1"/>
    </row>
    <row r="24" spans="1:36" ht="15.75" x14ac:dyDescent="0.25">
      <c r="A24" s="18" t="str">
        <f t="shared" si="2"/>
        <v>2.2.9</v>
      </c>
      <c r="B24" s="39" t="s">
        <v>36</v>
      </c>
      <c r="C24" s="30">
        <v>100564189</v>
      </c>
      <c r="D24" s="31"/>
      <c r="E24" s="32">
        <v>1069546.1000000001</v>
      </c>
      <c r="F24" s="32">
        <v>663042</v>
      </c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3">
        <f t="shared" si="3"/>
        <v>1732588.1</v>
      </c>
      <c r="R24" s="10"/>
      <c r="S24" s="10"/>
      <c r="T24" s="10"/>
      <c r="U24" s="10"/>
      <c r="V24" s="10"/>
      <c r="W24" s="10"/>
      <c r="X24" s="10"/>
      <c r="Y24" s="10"/>
      <c r="Z24" s="10"/>
      <c r="AA24" s="10"/>
      <c r="AJ24" s="1"/>
    </row>
    <row r="25" spans="1:36" s="11" customFormat="1" ht="15.75" x14ac:dyDescent="0.25">
      <c r="A25" s="34"/>
      <c r="B25" s="35" t="s">
        <v>37</v>
      </c>
      <c r="C25" s="36">
        <v>152936651</v>
      </c>
      <c r="D25" s="37">
        <v>0</v>
      </c>
      <c r="E25" s="38">
        <v>4954343.9499999993</v>
      </c>
      <c r="F25" s="38">
        <v>10022118.549999999</v>
      </c>
      <c r="G25" s="38">
        <f t="shared" ref="E25:P25" si="5">SUM(G26:G33)</f>
        <v>0</v>
      </c>
      <c r="H25" s="38">
        <f t="shared" si="5"/>
        <v>0</v>
      </c>
      <c r="I25" s="38">
        <f t="shared" si="5"/>
        <v>0</v>
      </c>
      <c r="J25" s="38">
        <f t="shared" si="5"/>
        <v>0</v>
      </c>
      <c r="K25" s="38">
        <f t="shared" si="5"/>
        <v>0</v>
      </c>
      <c r="L25" s="38">
        <f t="shared" si="5"/>
        <v>0</v>
      </c>
      <c r="M25" s="38">
        <f t="shared" si="5"/>
        <v>0</v>
      </c>
      <c r="N25" s="38">
        <f t="shared" si="5"/>
        <v>0</v>
      </c>
      <c r="O25" s="38">
        <f t="shared" si="5"/>
        <v>0</v>
      </c>
      <c r="P25" s="38">
        <f t="shared" si="5"/>
        <v>0</v>
      </c>
      <c r="Q25" s="38">
        <f t="shared" si="3"/>
        <v>14976462.499999998</v>
      </c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36" ht="22.5" customHeight="1" x14ac:dyDescent="0.25">
      <c r="A26" s="18" t="str">
        <f t="shared" si="2"/>
        <v>2.3.1</v>
      </c>
      <c r="B26" s="39" t="s">
        <v>38</v>
      </c>
      <c r="C26" s="30">
        <v>4692000</v>
      </c>
      <c r="D26" s="31"/>
      <c r="E26" s="32">
        <v>811084.13</v>
      </c>
      <c r="F26" s="32">
        <v>128842.95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3">
        <f t="shared" si="3"/>
        <v>939927.08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J26" s="1"/>
    </row>
    <row r="27" spans="1:36" ht="15.75" x14ac:dyDescent="0.25">
      <c r="A27" s="18" t="str">
        <f t="shared" si="2"/>
        <v>2.3.2</v>
      </c>
      <c r="B27" s="39" t="s">
        <v>39</v>
      </c>
      <c r="C27" s="30">
        <v>6110000</v>
      </c>
      <c r="D27" s="31"/>
      <c r="E27" s="32">
        <v>0</v>
      </c>
      <c r="F27" s="32">
        <v>0</v>
      </c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3">
        <f t="shared" si="3"/>
        <v>0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J27" s="1"/>
    </row>
    <row r="28" spans="1:36" ht="15.75" x14ac:dyDescent="0.25">
      <c r="A28" s="18" t="str">
        <f t="shared" si="2"/>
        <v>2.3.3</v>
      </c>
      <c r="B28" s="39" t="s">
        <v>40</v>
      </c>
      <c r="C28" s="30">
        <v>6050000</v>
      </c>
      <c r="D28" s="31"/>
      <c r="E28" s="32">
        <v>0</v>
      </c>
      <c r="F28" s="32">
        <v>14679.2</v>
      </c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3">
        <f t="shared" si="3"/>
        <v>14679.2</v>
      </c>
      <c r="R28" s="10"/>
      <c r="S28" s="10"/>
      <c r="T28" s="10"/>
      <c r="U28" s="10"/>
      <c r="V28" s="10"/>
      <c r="W28" s="10"/>
      <c r="X28" s="10"/>
      <c r="Y28" s="10"/>
      <c r="Z28" s="10"/>
      <c r="AA28" s="10"/>
      <c r="AJ28" s="1"/>
    </row>
    <row r="29" spans="1:36" ht="15.75" x14ac:dyDescent="0.25">
      <c r="A29" s="18" t="str">
        <f t="shared" si="2"/>
        <v>2.3.4</v>
      </c>
      <c r="B29" s="39" t="s">
        <v>41</v>
      </c>
      <c r="C29" s="30">
        <v>500000</v>
      </c>
      <c r="D29" s="31"/>
      <c r="E29" s="32">
        <v>0</v>
      </c>
      <c r="F29" s="32">
        <v>0</v>
      </c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3">
        <f t="shared" si="3"/>
        <v>0</v>
      </c>
      <c r="R29" s="10"/>
      <c r="S29" s="10"/>
      <c r="T29" s="10"/>
      <c r="U29" s="10"/>
      <c r="V29" s="10"/>
      <c r="W29" s="10"/>
      <c r="X29" s="10"/>
      <c r="Y29" s="10"/>
      <c r="Z29" s="10"/>
      <c r="AA29" s="10"/>
      <c r="AJ29" s="1"/>
    </row>
    <row r="30" spans="1:36" ht="15.75" x14ac:dyDescent="0.25">
      <c r="A30" s="18" t="str">
        <f t="shared" si="2"/>
        <v>2.3.5</v>
      </c>
      <c r="B30" s="39" t="s">
        <v>42</v>
      </c>
      <c r="C30" s="30">
        <v>904250</v>
      </c>
      <c r="D30" s="31"/>
      <c r="E30" s="32">
        <v>0</v>
      </c>
      <c r="F30" s="32">
        <v>0</v>
      </c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3">
        <f t="shared" si="3"/>
        <v>0</v>
      </c>
      <c r="R30" s="10"/>
      <c r="S30" s="10"/>
      <c r="T30" s="10"/>
      <c r="U30" s="10"/>
      <c r="V30" s="10"/>
      <c r="W30" s="10"/>
      <c r="X30" s="10"/>
      <c r="Y30" s="10"/>
      <c r="Z30" s="10"/>
      <c r="AA30" s="10"/>
      <c r="AJ30" s="1"/>
    </row>
    <row r="31" spans="1:36" ht="31.5" x14ac:dyDescent="0.25">
      <c r="A31" s="18" t="str">
        <f t="shared" si="2"/>
        <v>2.3.6</v>
      </c>
      <c r="B31" s="39" t="s">
        <v>43</v>
      </c>
      <c r="C31" s="30">
        <v>6314595</v>
      </c>
      <c r="D31" s="31"/>
      <c r="E31" s="32">
        <v>277013.26</v>
      </c>
      <c r="F31" s="32">
        <v>1581.2</v>
      </c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3">
        <f t="shared" si="3"/>
        <v>278594.46000000002</v>
      </c>
      <c r="R31" s="10"/>
      <c r="S31" s="10"/>
      <c r="T31" s="10"/>
      <c r="U31" s="10"/>
      <c r="V31" s="10"/>
      <c r="W31" s="10"/>
      <c r="X31" s="10"/>
      <c r="Y31" s="10"/>
      <c r="Z31" s="10"/>
      <c r="AA31" s="10"/>
      <c r="AJ31" s="1"/>
    </row>
    <row r="32" spans="1:36" ht="31.5" x14ac:dyDescent="0.25">
      <c r="A32" s="18" t="str">
        <f t="shared" si="2"/>
        <v>2.3.7</v>
      </c>
      <c r="B32" s="39" t="s">
        <v>44</v>
      </c>
      <c r="C32" s="30">
        <v>59089893</v>
      </c>
      <c r="D32" s="31"/>
      <c r="E32" s="32">
        <v>1592462.2</v>
      </c>
      <c r="F32" s="32">
        <v>233666.1</v>
      </c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3">
        <f t="shared" si="3"/>
        <v>1826128.3</v>
      </c>
      <c r="R32" s="10"/>
      <c r="S32" s="10"/>
      <c r="T32" s="10"/>
      <c r="U32" s="10"/>
      <c r="V32" s="10"/>
      <c r="W32" s="10"/>
      <c r="X32" s="10"/>
      <c r="Y32" s="10"/>
      <c r="Z32" s="10"/>
      <c r="AA32" s="10"/>
      <c r="AJ32" s="1"/>
    </row>
    <row r="33" spans="1:36" ht="15.75" x14ac:dyDescent="0.25">
      <c r="A33" s="18" t="str">
        <f t="shared" si="2"/>
        <v>2.3.9</v>
      </c>
      <c r="B33" s="39" t="s">
        <v>45</v>
      </c>
      <c r="C33" s="30">
        <v>69275913</v>
      </c>
      <c r="D33" s="31"/>
      <c r="E33" s="32">
        <v>2273784.36</v>
      </c>
      <c r="F33" s="32">
        <v>9643349.0999999996</v>
      </c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3">
        <f t="shared" si="3"/>
        <v>11917133.459999999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J33" s="1"/>
    </row>
    <row r="34" spans="1:36" ht="15.75" x14ac:dyDescent="0.25">
      <c r="A34" s="18"/>
      <c r="B34" s="35" t="s">
        <v>46</v>
      </c>
      <c r="C34" s="26">
        <v>737938367</v>
      </c>
      <c r="D34" s="27">
        <v>0</v>
      </c>
      <c r="E34" s="28">
        <v>0</v>
      </c>
      <c r="F34" s="28">
        <v>162280210.04999998</v>
      </c>
      <c r="G34" s="28">
        <f t="shared" ref="E34:P34" si="6">SUM(G35:G41)</f>
        <v>0</v>
      </c>
      <c r="H34" s="28">
        <f t="shared" si="6"/>
        <v>0</v>
      </c>
      <c r="I34" s="28">
        <f t="shared" si="6"/>
        <v>0</v>
      </c>
      <c r="J34" s="28">
        <f t="shared" si="6"/>
        <v>0</v>
      </c>
      <c r="K34" s="28">
        <f t="shared" si="6"/>
        <v>0</v>
      </c>
      <c r="L34" s="28">
        <f t="shared" si="6"/>
        <v>0</v>
      </c>
      <c r="M34" s="28">
        <f t="shared" si="6"/>
        <v>0</v>
      </c>
      <c r="N34" s="28">
        <f t="shared" si="6"/>
        <v>0</v>
      </c>
      <c r="O34" s="28">
        <f t="shared" si="6"/>
        <v>0</v>
      </c>
      <c r="P34" s="28">
        <f t="shared" si="6"/>
        <v>0</v>
      </c>
      <c r="Q34" s="28">
        <f t="shared" si="3"/>
        <v>162280210.04999998</v>
      </c>
      <c r="R34" s="10"/>
      <c r="S34" s="10"/>
      <c r="T34" s="10"/>
      <c r="U34" s="10"/>
      <c r="V34" s="10"/>
      <c r="W34" s="10"/>
      <c r="X34" s="10"/>
      <c r="Y34" s="10"/>
      <c r="Z34" s="10"/>
      <c r="AA34" s="10"/>
      <c r="AJ34" s="1"/>
    </row>
    <row r="35" spans="1:36" ht="31.5" x14ac:dyDescent="0.25">
      <c r="A35" s="18" t="str">
        <f t="shared" si="2"/>
        <v>2.4.1</v>
      </c>
      <c r="B35" s="39" t="s">
        <v>47</v>
      </c>
      <c r="C35" s="30">
        <v>64838367</v>
      </c>
      <c r="D35" s="31"/>
      <c r="E35" s="32">
        <v>0</v>
      </c>
      <c r="F35" s="32">
        <v>386733.57</v>
      </c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3">
        <f t="shared" si="3"/>
        <v>386733.57</v>
      </c>
      <c r="R35" s="10"/>
      <c r="S35" s="10"/>
      <c r="T35" s="10"/>
      <c r="U35" s="10"/>
      <c r="V35" s="10"/>
      <c r="W35" s="10"/>
      <c r="X35" s="10"/>
      <c r="Y35" s="10"/>
      <c r="Z35" s="10"/>
      <c r="AA35" s="10"/>
      <c r="AJ35" s="1"/>
    </row>
    <row r="36" spans="1:36" ht="31.5" x14ac:dyDescent="0.25">
      <c r="A36" s="18" t="str">
        <f t="shared" si="2"/>
        <v>2.4.2</v>
      </c>
      <c r="B36" s="39" t="s">
        <v>48</v>
      </c>
      <c r="C36" s="30">
        <v>135000000</v>
      </c>
      <c r="D36" s="31"/>
      <c r="E36" s="32">
        <v>0</v>
      </c>
      <c r="F36" s="32">
        <v>67307692.299999997</v>
      </c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3">
        <f t="shared" si="3"/>
        <v>67307692.299999997</v>
      </c>
      <c r="R36" s="10"/>
      <c r="S36" s="10"/>
      <c r="T36" s="10"/>
      <c r="U36" s="10"/>
      <c r="V36" s="10"/>
      <c r="W36" s="10"/>
      <c r="X36" s="10"/>
      <c r="Y36" s="10"/>
      <c r="Z36" s="10"/>
      <c r="AA36" s="10"/>
      <c r="AJ36" s="1"/>
    </row>
    <row r="37" spans="1:36" ht="31.5" x14ac:dyDescent="0.25">
      <c r="A37" s="18" t="str">
        <f t="shared" si="2"/>
        <v>2.4.3</v>
      </c>
      <c r="B37" s="39" t="s">
        <v>49</v>
      </c>
      <c r="C37" s="30">
        <v>0</v>
      </c>
      <c r="D37" s="31"/>
      <c r="E37" s="32">
        <v>0</v>
      </c>
      <c r="F37" s="32">
        <v>0</v>
      </c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3">
        <f t="shared" si="3"/>
        <v>0</v>
      </c>
      <c r="R37" s="10"/>
      <c r="S37" s="10"/>
      <c r="T37" s="10"/>
      <c r="U37" s="10"/>
      <c r="V37" s="10"/>
      <c r="W37" s="10"/>
      <c r="X37" s="10"/>
      <c r="Y37" s="10"/>
      <c r="Z37" s="10"/>
      <c r="AA37" s="10"/>
      <c r="AJ37" s="1"/>
    </row>
    <row r="38" spans="1:36" ht="31.5" x14ac:dyDescent="0.25">
      <c r="A38" s="18" t="str">
        <f t="shared" si="2"/>
        <v>2.4.5</v>
      </c>
      <c r="B38" s="39" t="s">
        <v>50</v>
      </c>
      <c r="C38" s="30">
        <v>0</v>
      </c>
      <c r="D38" s="31"/>
      <c r="E38" s="32">
        <v>0</v>
      </c>
      <c r="F38" s="32">
        <v>0</v>
      </c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3">
        <f t="shared" si="3"/>
        <v>0</v>
      </c>
      <c r="R38" s="10"/>
      <c r="S38" s="10"/>
      <c r="T38" s="10"/>
      <c r="U38" s="10"/>
      <c r="V38" s="10"/>
      <c r="W38" s="10"/>
      <c r="X38" s="10"/>
      <c r="Y38" s="10"/>
      <c r="Z38" s="10"/>
      <c r="AA38" s="10"/>
      <c r="AJ38" s="1"/>
    </row>
    <row r="39" spans="1:36" ht="31.5" x14ac:dyDescent="0.25">
      <c r="A39" s="18" t="str">
        <f t="shared" si="2"/>
        <v>2.4.4</v>
      </c>
      <c r="B39" s="39" t="s">
        <v>51</v>
      </c>
      <c r="C39" s="30">
        <v>0</v>
      </c>
      <c r="D39" s="31"/>
      <c r="E39" s="32">
        <v>0</v>
      </c>
      <c r="F39" s="32">
        <v>0</v>
      </c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3">
        <f t="shared" si="3"/>
        <v>0</v>
      </c>
      <c r="R39" s="10"/>
      <c r="S39" s="10"/>
      <c r="T39" s="10"/>
      <c r="U39" s="10"/>
      <c r="V39" s="10"/>
      <c r="W39" s="10"/>
      <c r="X39" s="10"/>
      <c r="Y39" s="10"/>
      <c r="Z39" s="10"/>
      <c r="AA39" s="10"/>
      <c r="AJ39" s="1"/>
    </row>
    <row r="40" spans="1:36" ht="31.5" x14ac:dyDescent="0.25">
      <c r="A40" s="18" t="str">
        <f t="shared" si="2"/>
        <v>2.4.7</v>
      </c>
      <c r="B40" s="39" t="s">
        <v>52</v>
      </c>
      <c r="C40" s="30">
        <v>38100000</v>
      </c>
      <c r="D40" s="31"/>
      <c r="E40" s="32">
        <v>0</v>
      </c>
      <c r="F40" s="32">
        <v>52919117.520000003</v>
      </c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3">
        <f t="shared" si="3"/>
        <v>52919117.520000003</v>
      </c>
      <c r="R40" s="10"/>
      <c r="S40" s="10"/>
      <c r="T40" s="10"/>
      <c r="U40" s="10"/>
      <c r="V40" s="10"/>
      <c r="W40" s="10"/>
      <c r="X40" s="10"/>
      <c r="Y40" s="10"/>
      <c r="Z40" s="10"/>
      <c r="AA40" s="10"/>
      <c r="AJ40" s="1"/>
    </row>
    <row r="41" spans="1:36" ht="31.5" x14ac:dyDescent="0.25">
      <c r="A41" s="18" t="str">
        <f t="shared" si="2"/>
        <v>2.4.9</v>
      </c>
      <c r="B41" s="39" t="s">
        <v>53</v>
      </c>
      <c r="C41" s="30">
        <v>500000000</v>
      </c>
      <c r="D41" s="31"/>
      <c r="E41" s="32">
        <v>0</v>
      </c>
      <c r="F41" s="32">
        <v>41666666.659999996</v>
      </c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3">
        <f t="shared" si="3"/>
        <v>41666666.659999996</v>
      </c>
      <c r="R41" s="10"/>
      <c r="S41" s="10"/>
      <c r="T41" s="10"/>
      <c r="U41" s="10"/>
      <c r="V41" s="10"/>
      <c r="W41" s="10"/>
      <c r="X41" s="10"/>
      <c r="Y41" s="10"/>
      <c r="Z41" s="10"/>
      <c r="AA41" s="10"/>
      <c r="AJ41" s="1"/>
    </row>
    <row r="42" spans="1:36" s="11" customFormat="1" ht="15.75" x14ac:dyDescent="0.25">
      <c r="A42" s="18"/>
      <c r="B42" s="35" t="s">
        <v>54</v>
      </c>
      <c r="C42" s="26">
        <v>4323000000</v>
      </c>
      <c r="D42" s="27">
        <v>0</v>
      </c>
      <c r="E42" s="28">
        <v>0</v>
      </c>
      <c r="F42" s="28">
        <v>0</v>
      </c>
      <c r="G42" s="28">
        <f t="shared" ref="E42:P42" si="7">SUM(G43:G49)</f>
        <v>0</v>
      </c>
      <c r="H42" s="28">
        <f t="shared" si="7"/>
        <v>0</v>
      </c>
      <c r="I42" s="28">
        <f t="shared" si="7"/>
        <v>0</v>
      </c>
      <c r="J42" s="28">
        <f t="shared" si="7"/>
        <v>0</v>
      </c>
      <c r="K42" s="28">
        <f t="shared" si="7"/>
        <v>0</v>
      </c>
      <c r="L42" s="28">
        <f t="shared" si="7"/>
        <v>0</v>
      </c>
      <c r="M42" s="28">
        <f t="shared" si="7"/>
        <v>0</v>
      </c>
      <c r="N42" s="28">
        <f t="shared" si="7"/>
        <v>0</v>
      </c>
      <c r="O42" s="28">
        <f t="shared" si="7"/>
        <v>0</v>
      </c>
      <c r="P42" s="28">
        <f t="shared" si="7"/>
        <v>0</v>
      </c>
      <c r="Q42" s="28">
        <f t="shared" si="3"/>
        <v>0</v>
      </c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36" ht="31.5" x14ac:dyDescent="0.25">
      <c r="A43" s="18" t="str">
        <f t="shared" si="2"/>
        <v>2.5.1</v>
      </c>
      <c r="B43" s="39" t="s">
        <v>55</v>
      </c>
      <c r="C43" s="30">
        <v>0</v>
      </c>
      <c r="D43" s="31">
        <v>0</v>
      </c>
      <c r="E43" s="32">
        <v>0</v>
      </c>
      <c r="F43" s="32">
        <v>0</v>
      </c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3">
        <f t="shared" si="3"/>
        <v>0</v>
      </c>
      <c r="R43" s="10"/>
      <c r="S43" s="10"/>
      <c r="T43" s="10"/>
      <c r="U43" s="10"/>
      <c r="V43" s="10"/>
      <c r="W43" s="10"/>
      <c r="X43" s="10"/>
      <c r="Y43" s="10"/>
      <c r="Z43" s="10"/>
      <c r="AA43" s="10"/>
      <c r="AJ43" s="1"/>
    </row>
    <row r="44" spans="1:36" ht="31.5" x14ac:dyDescent="0.25">
      <c r="A44" s="18" t="str">
        <f t="shared" si="2"/>
        <v>2.5.2</v>
      </c>
      <c r="B44" s="39" t="s">
        <v>56</v>
      </c>
      <c r="C44" s="30">
        <v>0</v>
      </c>
      <c r="D44" s="31">
        <v>0</v>
      </c>
      <c r="E44" s="32">
        <v>0</v>
      </c>
      <c r="F44" s="32">
        <v>0</v>
      </c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3">
        <f t="shared" si="3"/>
        <v>0</v>
      </c>
      <c r="R44" s="10"/>
      <c r="S44" s="10"/>
      <c r="T44" s="10"/>
      <c r="U44" s="10"/>
      <c r="V44" s="10"/>
      <c r="W44" s="10"/>
      <c r="X44" s="10"/>
      <c r="Y44" s="10"/>
      <c r="Z44" s="10"/>
      <c r="AA44" s="10"/>
      <c r="AJ44" s="1"/>
    </row>
    <row r="45" spans="1:36" ht="31.5" x14ac:dyDescent="0.25">
      <c r="A45" s="18" t="str">
        <f t="shared" si="2"/>
        <v>2.5.3</v>
      </c>
      <c r="B45" s="39" t="s">
        <v>57</v>
      </c>
      <c r="C45" s="30">
        <v>0</v>
      </c>
      <c r="D45" s="31">
        <v>0</v>
      </c>
      <c r="E45" s="32">
        <v>0</v>
      </c>
      <c r="F45" s="32">
        <v>0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3">
        <f t="shared" si="3"/>
        <v>0</v>
      </c>
      <c r="R45" s="10"/>
      <c r="S45" s="10"/>
      <c r="T45" s="10"/>
      <c r="U45" s="10"/>
      <c r="V45" s="10"/>
      <c r="W45" s="10"/>
      <c r="X45" s="10"/>
      <c r="Y45" s="10"/>
      <c r="Z45" s="10"/>
      <c r="AA45" s="10"/>
      <c r="AJ45" s="1"/>
    </row>
    <row r="46" spans="1:36" ht="31.5" x14ac:dyDescent="0.25">
      <c r="A46" s="18" t="str">
        <f t="shared" si="2"/>
        <v>2.5.4</v>
      </c>
      <c r="B46" s="39" t="s">
        <v>58</v>
      </c>
      <c r="C46" s="30">
        <v>4323000000</v>
      </c>
      <c r="D46" s="31">
        <v>0</v>
      </c>
      <c r="E46" s="32">
        <v>0</v>
      </c>
      <c r="F46" s="32">
        <v>0</v>
      </c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3">
        <f t="shared" si="3"/>
        <v>0</v>
      </c>
      <c r="R46" s="10"/>
      <c r="S46" s="10"/>
      <c r="T46" s="10"/>
      <c r="U46" s="10"/>
      <c r="V46" s="10"/>
      <c r="W46" s="10"/>
      <c r="X46" s="10"/>
      <c r="Y46" s="10"/>
      <c r="Z46" s="10"/>
      <c r="AA46" s="10"/>
      <c r="AJ46" s="1"/>
    </row>
    <row r="47" spans="1:36" ht="31.5" x14ac:dyDescent="0.25">
      <c r="A47" s="18" t="str">
        <f t="shared" si="2"/>
        <v>2.5.5</v>
      </c>
      <c r="B47" s="39" t="s">
        <v>59</v>
      </c>
      <c r="C47" s="30">
        <v>0</v>
      </c>
      <c r="D47" s="31">
        <v>0</v>
      </c>
      <c r="E47" s="32">
        <v>0</v>
      </c>
      <c r="F47" s="32">
        <v>0</v>
      </c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3">
        <f t="shared" si="3"/>
        <v>0</v>
      </c>
      <c r="R47" s="10"/>
      <c r="S47" s="10"/>
      <c r="T47" s="10"/>
      <c r="U47" s="10"/>
      <c r="V47" s="10"/>
      <c r="W47" s="10"/>
      <c r="X47" s="10"/>
      <c r="Y47" s="10"/>
      <c r="Z47" s="10"/>
      <c r="AA47" s="10"/>
      <c r="AJ47" s="1"/>
    </row>
    <row r="48" spans="1:36" ht="31.5" x14ac:dyDescent="0.25">
      <c r="A48" s="18" t="str">
        <f t="shared" si="2"/>
        <v>2.5.6</v>
      </c>
      <c r="B48" s="39" t="s">
        <v>60</v>
      </c>
      <c r="C48" s="30">
        <v>0</v>
      </c>
      <c r="D48" s="31">
        <v>0</v>
      </c>
      <c r="E48" s="32">
        <v>0</v>
      </c>
      <c r="F48" s="32">
        <v>0</v>
      </c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3">
        <f t="shared" si="3"/>
        <v>0</v>
      </c>
      <c r="R48" s="10"/>
      <c r="S48" s="10"/>
      <c r="T48" s="10"/>
      <c r="U48" s="10"/>
      <c r="V48" s="10"/>
      <c r="W48" s="10"/>
      <c r="X48" s="10"/>
      <c r="Y48" s="10"/>
      <c r="Z48" s="10"/>
      <c r="AA48" s="10"/>
      <c r="AJ48" s="1"/>
    </row>
    <row r="49" spans="1:36" ht="31.5" x14ac:dyDescent="0.25">
      <c r="A49" s="18" t="str">
        <f t="shared" si="2"/>
        <v>2.5.9</v>
      </c>
      <c r="B49" s="39" t="s">
        <v>61</v>
      </c>
      <c r="C49" s="30">
        <v>0</v>
      </c>
      <c r="D49" s="31">
        <v>0</v>
      </c>
      <c r="E49" s="32">
        <v>0</v>
      </c>
      <c r="F49" s="32">
        <v>0</v>
      </c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3">
        <f t="shared" si="3"/>
        <v>0</v>
      </c>
      <c r="R49" s="10"/>
      <c r="S49" s="10"/>
      <c r="T49" s="10"/>
      <c r="U49" s="10"/>
      <c r="V49" s="10"/>
      <c r="W49" s="10"/>
      <c r="X49" s="10"/>
      <c r="Y49" s="10"/>
      <c r="Z49" s="10"/>
      <c r="AA49" s="10"/>
      <c r="AJ49" s="1"/>
    </row>
    <row r="50" spans="1:36" s="11" customFormat="1" ht="15.75" x14ac:dyDescent="0.25">
      <c r="A50" s="18"/>
      <c r="B50" s="35" t="s">
        <v>62</v>
      </c>
      <c r="C50" s="26">
        <v>547642239</v>
      </c>
      <c r="D50" s="27">
        <v>0</v>
      </c>
      <c r="E50" s="28">
        <v>3515699.87</v>
      </c>
      <c r="F50" s="28">
        <v>5038113.3099999996</v>
      </c>
      <c r="G50" s="28">
        <f t="shared" ref="E50:P50" si="8">SUM(G51:G58)</f>
        <v>0</v>
      </c>
      <c r="H50" s="28">
        <f t="shared" si="8"/>
        <v>0</v>
      </c>
      <c r="I50" s="28">
        <f t="shared" si="8"/>
        <v>0</v>
      </c>
      <c r="J50" s="28">
        <f t="shared" si="8"/>
        <v>0</v>
      </c>
      <c r="K50" s="28">
        <f t="shared" si="8"/>
        <v>0</v>
      </c>
      <c r="L50" s="28">
        <f t="shared" si="8"/>
        <v>0</v>
      </c>
      <c r="M50" s="28">
        <f t="shared" si="8"/>
        <v>0</v>
      </c>
      <c r="N50" s="28">
        <f t="shared" si="8"/>
        <v>0</v>
      </c>
      <c r="O50" s="28">
        <f t="shared" si="8"/>
        <v>0</v>
      </c>
      <c r="P50" s="28">
        <f t="shared" si="8"/>
        <v>0</v>
      </c>
      <c r="Q50" s="28">
        <f t="shared" si="3"/>
        <v>8553813.1799999997</v>
      </c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36" ht="15.75" x14ac:dyDescent="0.25">
      <c r="A51" s="18" t="str">
        <f t="shared" si="2"/>
        <v>2.6.1</v>
      </c>
      <c r="B51" s="39" t="s">
        <v>63</v>
      </c>
      <c r="C51" s="30">
        <v>76773348</v>
      </c>
      <c r="D51" s="31"/>
      <c r="E51" s="32">
        <v>490999.85</v>
      </c>
      <c r="F51" s="32">
        <v>5038113.3099999996</v>
      </c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3">
        <f t="shared" si="3"/>
        <v>5529113.1599999992</v>
      </c>
      <c r="R51" s="10"/>
      <c r="S51" s="10"/>
      <c r="T51" s="10"/>
      <c r="U51" s="10"/>
      <c r="V51" s="10"/>
      <c r="W51" s="10"/>
      <c r="X51" s="10"/>
      <c r="Y51" s="10"/>
      <c r="Z51" s="10"/>
      <c r="AA51" s="10"/>
      <c r="AJ51" s="1"/>
    </row>
    <row r="52" spans="1:36" ht="31.5" x14ac:dyDescent="0.25">
      <c r="A52" s="18" t="str">
        <f t="shared" si="2"/>
        <v>2.6.2</v>
      </c>
      <c r="B52" s="39" t="s">
        <v>64</v>
      </c>
      <c r="C52" s="30">
        <v>0</v>
      </c>
      <c r="D52" s="31"/>
      <c r="E52" s="32">
        <v>0</v>
      </c>
      <c r="F52" s="32">
        <v>0</v>
      </c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3">
        <f t="shared" si="3"/>
        <v>0</v>
      </c>
      <c r="R52" s="10"/>
      <c r="S52" s="10"/>
      <c r="T52" s="10"/>
      <c r="U52" s="10"/>
      <c r="V52" s="10"/>
      <c r="W52" s="10"/>
      <c r="X52" s="10"/>
      <c r="Y52" s="10"/>
      <c r="Z52" s="10"/>
      <c r="AA52" s="10"/>
      <c r="AJ52" s="1"/>
    </row>
    <row r="53" spans="1:36" ht="31.5" x14ac:dyDescent="0.25">
      <c r="A53" s="18" t="str">
        <f t="shared" si="2"/>
        <v>2.6.3</v>
      </c>
      <c r="B53" s="39" t="s">
        <v>65</v>
      </c>
      <c r="C53" s="30">
        <v>10951356</v>
      </c>
      <c r="D53" s="31"/>
      <c r="E53" s="32">
        <v>0</v>
      </c>
      <c r="F53" s="32">
        <v>0</v>
      </c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3">
        <f t="shared" si="3"/>
        <v>0</v>
      </c>
      <c r="R53" s="10"/>
      <c r="S53" s="10"/>
      <c r="T53" s="10"/>
      <c r="U53" s="10"/>
      <c r="V53" s="10"/>
      <c r="W53" s="10"/>
      <c r="X53" s="10"/>
      <c r="Y53" s="10"/>
      <c r="Z53" s="10"/>
      <c r="AA53" s="10"/>
      <c r="AJ53" s="1"/>
    </row>
    <row r="54" spans="1:36" ht="31.5" x14ac:dyDescent="0.25">
      <c r="A54" s="18" t="str">
        <f t="shared" si="2"/>
        <v>2.6.4</v>
      </c>
      <c r="B54" s="39" t="s">
        <v>66</v>
      </c>
      <c r="C54" s="30">
        <v>33452357</v>
      </c>
      <c r="D54" s="31"/>
      <c r="E54" s="32">
        <v>0</v>
      </c>
      <c r="F54" s="32">
        <v>0</v>
      </c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3">
        <f t="shared" si="3"/>
        <v>0</v>
      </c>
      <c r="R54" s="10"/>
      <c r="S54" s="10"/>
      <c r="T54" s="10"/>
      <c r="U54" s="10"/>
      <c r="V54" s="10"/>
      <c r="W54" s="10"/>
      <c r="X54" s="10"/>
      <c r="Y54" s="10"/>
      <c r="Z54" s="10"/>
      <c r="AA54" s="10"/>
      <c r="AJ54" s="1"/>
    </row>
    <row r="55" spans="1:36" ht="31.5" x14ac:dyDescent="0.25">
      <c r="A55" s="18" t="str">
        <f t="shared" si="2"/>
        <v>2.6.5</v>
      </c>
      <c r="B55" s="39" t="s">
        <v>67</v>
      </c>
      <c r="C55" s="30">
        <v>426465178</v>
      </c>
      <c r="D55" s="31"/>
      <c r="E55" s="32">
        <v>1964700</v>
      </c>
      <c r="F55" s="32">
        <v>0</v>
      </c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3">
        <f t="shared" si="3"/>
        <v>1964700</v>
      </c>
      <c r="R55" s="10"/>
      <c r="S55" s="10"/>
      <c r="T55" s="10"/>
      <c r="U55" s="10"/>
      <c r="V55" s="10"/>
      <c r="W55" s="10"/>
      <c r="X55" s="10"/>
      <c r="Y55" s="10"/>
      <c r="Z55" s="10"/>
      <c r="AA55" s="10"/>
      <c r="AJ55" s="1"/>
    </row>
    <row r="56" spans="1:36" ht="15.75" x14ac:dyDescent="0.25">
      <c r="A56" s="18" t="str">
        <f t="shared" si="2"/>
        <v>2.6.6</v>
      </c>
      <c r="B56" s="39" t="s">
        <v>68</v>
      </c>
      <c r="C56" s="30">
        <v>0</v>
      </c>
      <c r="D56" s="31"/>
      <c r="E56" s="32">
        <v>0</v>
      </c>
      <c r="F56" s="32">
        <v>0</v>
      </c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3">
        <f t="shared" si="3"/>
        <v>0</v>
      </c>
      <c r="R56" s="10"/>
      <c r="S56" s="10"/>
      <c r="T56" s="10"/>
      <c r="U56" s="10"/>
      <c r="V56" s="10"/>
      <c r="W56" s="10"/>
      <c r="X56" s="10"/>
      <c r="Y56" s="10"/>
      <c r="Z56" s="10"/>
      <c r="AA56" s="10"/>
      <c r="AJ56" s="1"/>
    </row>
    <row r="57" spans="1:36" ht="15.75" x14ac:dyDescent="0.25">
      <c r="A57" s="18" t="str">
        <f t="shared" si="2"/>
        <v>2.6.8</v>
      </c>
      <c r="B57" s="39" t="s">
        <v>69</v>
      </c>
      <c r="C57" s="30">
        <v>0</v>
      </c>
      <c r="D57" s="31"/>
      <c r="E57" s="32">
        <v>0</v>
      </c>
      <c r="F57" s="32">
        <v>0</v>
      </c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3">
        <f t="shared" si="3"/>
        <v>0</v>
      </c>
      <c r="R57" s="10"/>
      <c r="S57" s="10"/>
      <c r="T57" s="10"/>
      <c r="U57" s="10"/>
      <c r="V57" s="10"/>
      <c r="W57" s="10"/>
      <c r="X57" s="10"/>
      <c r="Y57" s="10"/>
      <c r="Z57" s="10"/>
      <c r="AA57" s="10"/>
      <c r="AJ57" s="1"/>
    </row>
    <row r="58" spans="1:36" ht="31.5" x14ac:dyDescent="0.25">
      <c r="A58" s="18" t="str">
        <f t="shared" si="2"/>
        <v>2.6.9</v>
      </c>
      <c r="B58" s="39" t="s">
        <v>70</v>
      </c>
      <c r="C58" s="30">
        <v>0</v>
      </c>
      <c r="D58" s="31"/>
      <c r="E58" s="32">
        <v>1060000.02</v>
      </c>
      <c r="F58" s="32">
        <v>0</v>
      </c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3">
        <f t="shared" si="3"/>
        <v>1060000.02</v>
      </c>
      <c r="R58" s="10"/>
      <c r="S58" s="10"/>
      <c r="T58" s="10"/>
      <c r="U58" s="10"/>
      <c r="V58" s="10"/>
      <c r="W58" s="10"/>
      <c r="X58" s="10"/>
      <c r="Y58" s="10"/>
      <c r="Z58" s="10"/>
      <c r="AA58" s="10"/>
      <c r="AJ58" s="1"/>
    </row>
    <row r="59" spans="1:36" s="11" customFormat="1" ht="15.75" x14ac:dyDescent="0.25">
      <c r="A59" s="18"/>
      <c r="B59" s="40" t="s">
        <v>71</v>
      </c>
      <c r="C59" s="41">
        <v>2640887802</v>
      </c>
      <c r="D59" s="27">
        <v>0</v>
      </c>
      <c r="E59" s="28">
        <v>0</v>
      </c>
      <c r="F59" s="28">
        <v>2788648.63</v>
      </c>
      <c r="G59" s="28">
        <f t="shared" ref="G59:P59" si="9">SUM(G60:G61)</f>
        <v>0</v>
      </c>
      <c r="H59" s="28">
        <f t="shared" si="9"/>
        <v>0</v>
      </c>
      <c r="I59" s="28">
        <f t="shared" si="9"/>
        <v>0</v>
      </c>
      <c r="J59" s="28">
        <f t="shared" si="9"/>
        <v>0</v>
      </c>
      <c r="K59" s="28">
        <f t="shared" si="9"/>
        <v>0</v>
      </c>
      <c r="L59" s="28">
        <f t="shared" si="9"/>
        <v>0</v>
      </c>
      <c r="M59" s="28">
        <f t="shared" si="9"/>
        <v>0</v>
      </c>
      <c r="N59" s="28">
        <f t="shared" si="9"/>
        <v>0</v>
      </c>
      <c r="O59" s="28">
        <f t="shared" si="9"/>
        <v>0</v>
      </c>
      <c r="P59" s="28">
        <f t="shared" si="9"/>
        <v>0</v>
      </c>
      <c r="Q59" s="28">
        <f t="shared" si="3"/>
        <v>2788648.63</v>
      </c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36" ht="15.75" x14ac:dyDescent="0.25">
      <c r="A60" s="18" t="str">
        <f t="shared" si="2"/>
        <v>2.7.1</v>
      </c>
      <c r="B60" s="42" t="s">
        <v>72</v>
      </c>
      <c r="C60" s="30">
        <v>162681005</v>
      </c>
      <c r="D60" s="31"/>
      <c r="E60" s="32">
        <v>0</v>
      </c>
      <c r="F60" s="32">
        <v>0</v>
      </c>
      <c r="G60" s="32"/>
      <c r="H60" s="32">
        <f>SUMIFS([1]!MatrizPre2025[Devengado Aprobado],[1]!MatrizPre2025[Cod.Ref CCP Cuenta],'Ejecución mensual'!$A60,[1]!MatrizPre2025[Mes.Hist.Registro],H$7)</f>
        <v>0</v>
      </c>
      <c r="I60" s="32">
        <f>SUMIFS([1]!MatrizPre2025[Devengado Aprobado],[1]!MatrizPre2025[Cod.Ref CCP Cuenta],'Ejecución mensual'!$A60,[1]!MatrizPre2025[Mes.Hist.Registro],I$7)</f>
        <v>0</v>
      </c>
      <c r="J60" s="32">
        <f>SUMIFS([1]!MatrizPre2025[Devengado Aprobado],[1]!MatrizPre2025[Cod.Ref CCP Cuenta],'Ejecución mensual'!$A60,[1]!MatrizPre2025[Mes.Hist.Registro],J$7)</f>
        <v>0</v>
      </c>
      <c r="K60" s="32">
        <f>SUMIFS([1]!MatrizPre2025[Devengado Aprobado],[1]!MatrizPre2025[Cod.Ref CCP Cuenta],'Ejecución mensual'!$A60,[1]!MatrizPre2025[Mes.Hist.Registro],K$7)</f>
        <v>0</v>
      </c>
      <c r="L60" s="32">
        <f>SUMIFS([1]!MatrizPre2025[Devengado Aprobado],[1]!MatrizPre2025[Cod.Ref CCP Cuenta],'Ejecución mensual'!$A60,[1]!MatrizPre2025[Mes.Hist.Registro],L$7)</f>
        <v>0</v>
      </c>
      <c r="M60" s="32">
        <f>SUMIFS([1]!MatrizPre2025[Devengado Aprobado],[1]!MatrizPre2025[Cod.Ref CCP Cuenta],'Ejecución mensual'!$A60,[1]!MatrizPre2025[Mes.Hist.Registro],M$7)</f>
        <v>0</v>
      </c>
      <c r="N60" s="32">
        <f>SUMIFS([1]!MatrizPre2025[Devengado Aprobado],[1]!MatrizPre2025[Cod.Ref CCP Cuenta],'Ejecución mensual'!$A60,[1]!MatrizPre2025[Mes.Hist.Registro],N$7)</f>
        <v>0</v>
      </c>
      <c r="O60" s="32">
        <f>SUMIFS([1]!MatrizPre2025[Devengado Aprobado],[1]!MatrizPre2025[Cod.Ref CCP Cuenta],'Ejecución mensual'!$A60,[1]!MatrizPre2025[Mes.Hist.Registro],O$7)</f>
        <v>0</v>
      </c>
      <c r="P60" s="43">
        <f>SUMIFS([1]!MatrizPre2025[Devengado Aprobado],[1]!MatrizPre2025[Cod.Ref CCP Cuenta],'Ejecución mensual'!$A60,[1]!MatrizPre2025[Mes.Hist.Registro],P$7)</f>
        <v>0</v>
      </c>
      <c r="Q60" s="33">
        <f t="shared" si="3"/>
        <v>0</v>
      </c>
      <c r="R60" s="10"/>
      <c r="S60" s="10"/>
      <c r="T60" s="10"/>
      <c r="U60" s="10"/>
      <c r="V60" s="10"/>
      <c r="W60" s="10"/>
      <c r="X60" s="10"/>
      <c r="Y60" s="10"/>
      <c r="Z60" s="10"/>
      <c r="AA60" s="10"/>
      <c r="AJ60" s="1"/>
    </row>
    <row r="61" spans="1:36" ht="15.75" x14ac:dyDescent="0.25">
      <c r="A61" s="18" t="str">
        <f t="shared" si="2"/>
        <v>2.7.2</v>
      </c>
      <c r="B61" s="42" t="s">
        <v>73</v>
      </c>
      <c r="C61" s="30">
        <v>2478206797</v>
      </c>
      <c r="D61" s="31"/>
      <c r="E61" s="32">
        <v>0</v>
      </c>
      <c r="F61" s="32">
        <v>2788648.63</v>
      </c>
      <c r="G61" s="32"/>
      <c r="H61" s="32">
        <f>SUMIFS([1]!MatrizPre2025[Devengado Aprobado],[1]!MatrizPre2025[Cod.Ref CCP Cuenta],'Ejecución mensual'!$A61,[1]!MatrizPre2025[Mes.Hist.Registro],H$7)</f>
        <v>0</v>
      </c>
      <c r="I61" s="32">
        <f>SUMIFS([1]!MatrizPre2025[Devengado Aprobado],[1]!MatrizPre2025[Cod.Ref CCP Cuenta],'Ejecución mensual'!$A61,[1]!MatrizPre2025[Mes.Hist.Registro],I$7)</f>
        <v>0</v>
      </c>
      <c r="J61" s="32">
        <f>SUMIFS([1]!MatrizPre2025[Devengado Aprobado],[1]!MatrizPre2025[Cod.Ref CCP Cuenta],'Ejecución mensual'!$A61,[1]!MatrizPre2025[Mes.Hist.Registro],J$7)</f>
        <v>0</v>
      </c>
      <c r="K61" s="32">
        <f>SUMIFS([1]!MatrizPre2025[Devengado Aprobado],[1]!MatrizPre2025[Cod.Ref CCP Cuenta],'Ejecución mensual'!$A61,[1]!MatrizPre2025[Mes.Hist.Registro],K$7)</f>
        <v>0</v>
      </c>
      <c r="L61" s="32">
        <f>SUMIFS([1]!MatrizPre2025[Devengado Aprobado],[1]!MatrizPre2025[Cod.Ref CCP Cuenta],'Ejecución mensual'!$A61,[1]!MatrizPre2025[Mes.Hist.Registro],L$7)</f>
        <v>0</v>
      </c>
      <c r="M61" s="32">
        <f>SUMIFS([1]!MatrizPre2025[Devengado Aprobado],[1]!MatrizPre2025[Cod.Ref CCP Cuenta],'Ejecución mensual'!$A61,[1]!MatrizPre2025[Mes.Hist.Registro],M$7)</f>
        <v>0</v>
      </c>
      <c r="N61" s="32">
        <f>SUMIFS([1]!MatrizPre2025[Devengado Aprobado],[1]!MatrizPre2025[Cod.Ref CCP Cuenta],'Ejecución mensual'!$A61,[1]!MatrizPre2025[Mes.Hist.Registro],N$7)</f>
        <v>0</v>
      </c>
      <c r="O61" s="32">
        <f>SUMIFS([1]!MatrizPre2025[Devengado Aprobado],[1]!MatrizPre2025[Cod.Ref CCP Cuenta],'Ejecución mensual'!$A61,[1]!MatrizPre2025[Mes.Hist.Registro],O$7)</f>
        <v>0</v>
      </c>
      <c r="P61" s="32">
        <f>SUMIFS([1]!MatrizPre2025[Devengado Aprobado],[1]!MatrizPre2025[Cod.Ref CCP Cuenta],'Ejecución mensual'!$A61,[1]!MatrizPre2025[Mes.Hist.Registro],P$7)</f>
        <v>0</v>
      </c>
      <c r="Q61" s="33">
        <f t="shared" si="3"/>
        <v>2788648.63</v>
      </c>
      <c r="R61" s="10"/>
      <c r="S61" s="10"/>
      <c r="T61" s="10"/>
      <c r="U61" s="10"/>
      <c r="V61" s="10"/>
      <c r="W61" s="10"/>
      <c r="X61" s="10"/>
      <c r="Y61" s="10"/>
      <c r="Z61" s="10"/>
      <c r="AA61" s="10"/>
      <c r="AJ61" s="1"/>
    </row>
    <row r="62" spans="1:36" s="11" customFormat="1" ht="31.5" x14ac:dyDescent="0.25">
      <c r="A62" s="18"/>
      <c r="B62" s="40" t="s">
        <v>74</v>
      </c>
      <c r="C62" s="26">
        <v>0</v>
      </c>
      <c r="D62" s="27">
        <v>0</v>
      </c>
      <c r="E62" s="28">
        <v>0</v>
      </c>
      <c r="F62" s="28">
        <v>0</v>
      </c>
      <c r="G62" s="28">
        <f t="shared" ref="E62:P62" si="10">SUM(G63:G64)</f>
        <v>0</v>
      </c>
      <c r="H62" s="28">
        <f t="shared" si="10"/>
        <v>0</v>
      </c>
      <c r="I62" s="28">
        <f t="shared" si="10"/>
        <v>0</v>
      </c>
      <c r="J62" s="28">
        <f t="shared" si="10"/>
        <v>0</v>
      </c>
      <c r="K62" s="28">
        <f t="shared" si="10"/>
        <v>0</v>
      </c>
      <c r="L62" s="28">
        <f t="shared" si="10"/>
        <v>0</v>
      </c>
      <c r="M62" s="28">
        <f t="shared" si="10"/>
        <v>0</v>
      </c>
      <c r="N62" s="28">
        <f t="shared" si="10"/>
        <v>0</v>
      </c>
      <c r="O62" s="28">
        <f t="shared" si="10"/>
        <v>0</v>
      </c>
      <c r="P62" s="28">
        <f t="shared" si="10"/>
        <v>0</v>
      </c>
      <c r="Q62" s="28">
        <f t="shared" si="3"/>
        <v>0</v>
      </c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36" ht="15.75" x14ac:dyDescent="0.25">
      <c r="A63" s="18" t="str">
        <f t="shared" si="2"/>
        <v>2.8.1</v>
      </c>
      <c r="B63" s="44" t="s">
        <v>75</v>
      </c>
      <c r="C63" s="30">
        <v>0</v>
      </c>
      <c r="D63" s="31">
        <v>0</v>
      </c>
      <c r="E63" s="32">
        <v>0</v>
      </c>
      <c r="F63" s="32">
        <v>0</v>
      </c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3">
        <f t="shared" si="3"/>
        <v>0</v>
      </c>
      <c r="R63" s="10"/>
      <c r="S63" s="10"/>
      <c r="T63" s="10"/>
      <c r="U63" s="10"/>
      <c r="V63" s="10"/>
      <c r="W63" s="10"/>
      <c r="X63" s="10"/>
      <c r="Y63" s="10"/>
      <c r="Z63" s="10"/>
      <c r="AA63" s="10"/>
      <c r="AJ63" s="1"/>
    </row>
    <row r="64" spans="1:36" ht="31.5" x14ac:dyDescent="0.25">
      <c r="A64" s="18" t="str">
        <f t="shared" si="2"/>
        <v>2.8.2</v>
      </c>
      <c r="B64" s="44" t="s">
        <v>76</v>
      </c>
      <c r="C64" s="30">
        <v>0</v>
      </c>
      <c r="D64" s="31">
        <v>0</v>
      </c>
      <c r="E64" s="32">
        <v>0</v>
      </c>
      <c r="F64" s="32">
        <v>0</v>
      </c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3">
        <f t="shared" si="3"/>
        <v>0</v>
      </c>
      <c r="R64" s="10"/>
      <c r="S64" s="10"/>
      <c r="T64" s="10"/>
      <c r="U64" s="10"/>
      <c r="V64" s="10"/>
      <c r="W64" s="10"/>
      <c r="X64" s="10"/>
      <c r="Y64" s="10"/>
      <c r="Z64" s="10"/>
      <c r="AA64" s="10"/>
      <c r="AJ64" s="1"/>
    </row>
    <row r="65" spans="1:36" s="11" customFormat="1" ht="15.75" x14ac:dyDescent="0.25">
      <c r="A65" s="18"/>
      <c r="B65" s="40" t="s">
        <v>77</v>
      </c>
      <c r="C65" s="26">
        <v>0</v>
      </c>
      <c r="D65" s="27">
        <v>0</v>
      </c>
      <c r="E65" s="28">
        <v>0</v>
      </c>
      <c r="F65" s="28">
        <v>0</v>
      </c>
      <c r="G65" s="28">
        <f t="shared" ref="E65:P65" si="11">SUM(G66:G68)</f>
        <v>0</v>
      </c>
      <c r="H65" s="28">
        <f t="shared" si="11"/>
        <v>0</v>
      </c>
      <c r="I65" s="28">
        <f t="shared" si="11"/>
        <v>0</v>
      </c>
      <c r="J65" s="28">
        <f t="shared" si="11"/>
        <v>0</v>
      </c>
      <c r="K65" s="28">
        <f t="shared" si="11"/>
        <v>0</v>
      </c>
      <c r="L65" s="28">
        <f t="shared" si="11"/>
        <v>0</v>
      </c>
      <c r="M65" s="28">
        <f t="shared" si="11"/>
        <v>0</v>
      </c>
      <c r="N65" s="28">
        <f t="shared" si="11"/>
        <v>0</v>
      </c>
      <c r="O65" s="28">
        <f t="shared" si="11"/>
        <v>0</v>
      </c>
      <c r="P65" s="28">
        <f t="shared" si="11"/>
        <v>0</v>
      </c>
      <c r="Q65" s="45">
        <f t="shared" si="3"/>
        <v>0</v>
      </c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36" ht="15.75" x14ac:dyDescent="0.25">
      <c r="A66" s="18" t="str">
        <f t="shared" si="2"/>
        <v>2.9.1</v>
      </c>
      <c r="B66" s="44" t="s">
        <v>78</v>
      </c>
      <c r="C66" s="30">
        <v>0</v>
      </c>
      <c r="D66" s="31">
        <v>0</v>
      </c>
      <c r="E66" s="32">
        <v>0</v>
      </c>
      <c r="F66" s="32">
        <v>0</v>
      </c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3">
        <f t="shared" si="3"/>
        <v>0</v>
      </c>
      <c r="R66" s="10"/>
      <c r="S66" s="10"/>
      <c r="T66" s="10"/>
      <c r="U66" s="10"/>
      <c r="V66" s="10"/>
      <c r="W66" s="10"/>
      <c r="X66" s="10"/>
      <c r="Y66" s="10"/>
      <c r="Z66" s="10"/>
      <c r="AA66" s="10"/>
      <c r="AJ66" s="1"/>
    </row>
    <row r="67" spans="1:36" ht="15.75" x14ac:dyDescent="0.25">
      <c r="A67" s="18" t="str">
        <f t="shared" si="2"/>
        <v>2.9.2</v>
      </c>
      <c r="B67" s="44" t="s">
        <v>79</v>
      </c>
      <c r="C67" s="30">
        <v>0</v>
      </c>
      <c r="D67" s="31">
        <v>0</v>
      </c>
      <c r="E67" s="32">
        <v>0</v>
      </c>
      <c r="F67" s="32">
        <v>0</v>
      </c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3">
        <f t="shared" si="3"/>
        <v>0</v>
      </c>
      <c r="R67" s="10"/>
      <c r="S67" s="10"/>
      <c r="T67" s="10"/>
      <c r="U67" s="10"/>
      <c r="V67" s="10"/>
      <c r="W67" s="10"/>
      <c r="X67" s="10"/>
      <c r="Y67" s="10"/>
      <c r="Z67" s="10"/>
      <c r="AA67" s="10"/>
      <c r="AJ67" s="1"/>
    </row>
    <row r="68" spans="1:36" ht="31.5" x14ac:dyDescent="0.25">
      <c r="A68" s="18" t="str">
        <f t="shared" si="2"/>
        <v>2.9.4</v>
      </c>
      <c r="B68" s="44" t="s">
        <v>80</v>
      </c>
      <c r="C68" s="30">
        <v>0</v>
      </c>
      <c r="D68" s="31">
        <v>0</v>
      </c>
      <c r="E68" s="32">
        <v>0</v>
      </c>
      <c r="F68" s="32">
        <v>0</v>
      </c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3">
        <f t="shared" si="3"/>
        <v>0</v>
      </c>
      <c r="R68" s="10"/>
      <c r="S68" s="10"/>
      <c r="T68" s="10"/>
      <c r="U68" s="10"/>
      <c r="V68" s="10"/>
      <c r="W68" s="10"/>
      <c r="X68" s="10"/>
      <c r="Y68" s="10"/>
      <c r="Z68" s="10"/>
      <c r="AA68" s="10"/>
      <c r="AJ68" s="1"/>
    </row>
    <row r="69" spans="1:36" s="11" customFormat="1" ht="27" customHeight="1" x14ac:dyDescent="0.25">
      <c r="A69" s="18"/>
      <c r="B69" s="46" t="s">
        <v>81</v>
      </c>
      <c r="C69" s="47">
        <v>10405175256</v>
      </c>
      <c r="D69" s="48">
        <v>0</v>
      </c>
      <c r="E69" s="49">
        <v>95784699.140000001</v>
      </c>
      <c r="F69" s="49">
        <v>287149511.40999997</v>
      </c>
      <c r="G69" s="49">
        <f t="shared" ref="E69:P69" si="12">G59+G50+G42+G34+G25+G15+G9+G62+G65</f>
        <v>0</v>
      </c>
      <c r="H69" s="49">
        <f t="shared" si="12"/>
        <v>0</v>
      </c>
      <c r="I69" s="49">
        <f t="shared" si="12"/>
        <v>0</v>
      </c>
      <c r="J69" s="49">
        <f t="shared" si="12"/>
        <v>0</v>
      </c>
      <c r="K69" s="49">
        <f t="shared" si="12"/>
        <v>0</v>
      </c>
      <c r="L69" s="49">
        <f t="shared" si="12"/>
        <v>0</v>
      </c>
      <c r="M69" s="49">
        <f t="shared" si="12"/>
        <v>0</v>
      </c>
      <c r="N69" s="49">
        <f t="shared" si="12"/>
        <v>0</v>
      </c>
      <c r="O69" s="49">
        <f t="shared" si="12"/>
        <v>0</v>
      </c>
      <c r="P69" s="49">
        <f t="shared" si="12"/>
        <v>0</v>
      </c>
      <c r="Q69" s="49">
        <f t="shared" si="3"/>
        <v>382934210.54999995</v>
      </c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36" ht="23.45" customHeight="1" x14ac:dyDescent="0.25">
      <c r="A70" s="18"/>
      <c r="B70" s="50" t="s">
        <v>82</v>
      </c>
      <c r="C70" s="51"/>
      <c r="D70" s="52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4"/>
      <c r="R70" s="24"/>
      <c r="S70" s="10"/>
      <c r="T70" s="10"/>
      <c r="U70" s="10"/>
      <c r="V70" s="10"/>
      <c r="W70" s="10"/>
      <c r="X70" s="10"/>
      <c r="Y70" s="10"/>
      <c r="Z70" s="10"/>
      <c r="AA70" s="10"/>
      <c r="AJ70" s="1"/>
    </row>
    <row r="71" spans="1:36" s="11" customFormat="1" ht="15.75" x14ac:dyDescent="0.25">
      <c r="A71" s="18"/>
      <c r="B71" s="40" t="s">
        <v>83</v>
      </c>
      <c r="C71" s="55"/>
      <c r="D71" s="27">
        <v>0</v>
      </c>
      <c r="E71" s="28">
        <v>0</v>
      </c>
      <c r="F71" s="28">
        <v>0</v>
      </c>
      <c r="G71" s="28">
        <f t="shared" ref="F71:P71" si="13">SUM(G72:G73)</f>
        <v>0</v>
      </c>
      <c r="H71" s="28">
        <f t="shared" si="13"/>
        <v>0</v>
      </c>
      <c r="I71" s="28">
        <f t="shared" si="13"/>
        <v>0</v>
      </c>
      <c r="J71" s="28">
        <f t="shared" si="13"/>
        <v>0</v>
      </c>
      <c r="K71" s="28">
        <f t="shared" si="13"/>
        <v>0</v>
      </c>
      <c r="L71" s="28">
        <f t="shared" si="13"/>
        <v>0</v>
      </c>
      <c r="M71" s="28">
        <f t="shared" si="13"/>
        <v>0</v>
      </c>
      <c r="N71" s="28">
        <f t="shared" si="13"/>
        <v>0</v>
      </c>
      <c r="O71" s="28">
        <f t="shared" si="13"/>
        <v>0</v>
      </c>
      <c r="P71" s="28">
        <f t="shared" si="13"/>
        <v>0</v>
      </c>
      <c r="Q71" s="28">
        <f t="shared" ref="Q71:Q79" si="14">SUM(E71:P71)</f>
        <v>0</v>
      </c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36" ht="31.5" x14ac:dyDescent="0.25">
      <c r="A72" s="18" t="str">
        <f t="shared" si="2"/>
        <v>4.1.1</v>
      </c>
      <c r="B72" s="44" t="s">
        <v>84</v>
      </c>
      <c r="C72" s="56">
        <v>0</v>
      </c>
      <c r="D72" s="57">
        <v>0</v>
      </c>
      <c r="E72" s="32">
        <v>0</v>
      </c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3">
        <f t="shared" si="14"/>
        <v>0</v>
      </c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36" ht="31.5" x14ac:dyDescent="0.25">
      <c r="A73" s="18" t="str">
        <f t="shared" si="2"/>
        <v>4.1.2</v>
      </c>
      <c r="B73" s="44" t="s">
        <v>85</v>
      </c>
      <c r="C73" s="56">
        <v>0</v>
      </c>
      <c r="D73" s="57">
        <v>0</v>
      </c>
      <c r="E73" s="32">
        <v>0</v>
      </c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3">
        <f t="shared" si="14"/>
        <v>0</v>
      </c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36" s="11" customFormat="1" ht="15.75" x14ac:dyDescent="0.25">
      <c r="A74" s="18"/>
      <c r="B74" s="40" t="s">
        <v>86</v>
      </c>
      <c r="C74" s="26">
        <v>0</v>
      </c>
      <c r="D74" s="27">
        <v>0</v>
      </c>
      <c r="E74" s="28">
        <v>0</v>
      </c>
      <c r="F74" s="28">
        <v>0</v>
      </c>
      <c r="G74" s="28">
        <f t="shared" ref="E74:P74" si="15">SUM(G75:G76)</f>
        <v>0</v>
      </c>
      <c r="H74" s="28">
        <f t="shared" si="15"/>
        <v>0</v>
      </c>
      <c r="I74" s="28">
        <f t="shared" si="15"/>
        <v>0</v>
      </c>
      <c r="J74" s="28">
        <f t="shared" si="15"/>
        <v>0</v>
      </c>
      <c r="K74" s="28">
        <f t="shared" si="15"/>
        <v>0</v>
      </c>
      <c r="L74" s="28">
        <f t="shared" si="15"/>
        <v>0</v>
      </c>
      <c r="M74" s="28">
        <f t="shared" si="15"/>
        <v>0</v>
      </c>
      <c r="N74" s="28">
        <f t="shared" si="15"/>
        <v>0</v>
      </c>
      <c r="O74" s="28">
        <f t="shared" si="15"/>
        <v>0</v>
      </c>
      <c r="P74" s="28">
        <f t="shared" si="15"/>
        <v>0</v>
      </c>
      <c r="Q74" s="28">
        <f t="shared" si="14"/>
        <v>0</v>
      </c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36" ht="15.75" x14ac:dyDescent="0.25">
      <c r="A75" s="18" t="str">
        <f t="shared" ref="A75:A80" si="16">+LEFT(B75,5)</f>
        <v>4.2.1</v>
      </c>
      <c r="B75" s="44" t="s">
        <v>87</v>
      </c>
      <c r="C75" s="56">
        <v>0</v>
      </c>
      <c r="D75" s="57"/>
      <c r="E75" s="32">
        <v>0</v>
      </c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3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36" ht="15.75" x14ac:dyDescent="0.25">
      <c r="A76" s="18" t="str">
        <f t="shared" si="16"/>
        <v>4.2.2</v>
      </c>
      <c r="B76" s="44" t="s">
        <v>88</v>
      </c>
      <c r="C76" s="56">
        <v>0</v>
      </c>
      <c r="D76" s="57"/>
      <c r="E76" s="32">
        <v>0</v>
      </c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3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36" s="11" customFormat="1" ht="15.75" x14ac:dyDescent="0.25">
      <c r="A77" s="18"/>
      <c r="B77" s="40" t="s">
        <v>89</v>
      </c>
      <c r="C77" s="26">
        <v>0</v>
      </c>
      <c r="D77" s="27">
        <v>0</v>
      </c>
      <c r="E77" s="28">
        <v>0</v>
      </c>
      <c r="F77" s="28">
        <v>0</v>
      </c>
      <c r="G77" s="28">
        <f t="shared" ref="C77:P77" si="17">+G78</f>
        <v>0</v>
      </c>
      <c r="H77" s="28">
        <f t="shared" si="17"/>
        <v>0</v>
      </c>
      <c r="I77" s="28">
        <f t="shared" si="17"/>
        <v>0</v>
      </c>
      <c r="J77" s="28">
        <f t="shared" si="17"/>
        <v>0</v>
      </c>
      <c r="K77" s="28">
        <f t="shared" si="17"/>
        <v>0</v>
      </c>
      <c r="L77" s="28">
        <f t="shared" si="17"/>
        <v>0</v>
      </c>
      <c r="M77" s="28">
        <f t="shared" si="17"/>
        <v>0</v>
      </c>
      <c r="N77" s="28">
        <f t="shared" si="17"/>
        <v>0</v>
      </c>
      <c r="O77" s="28">
        <f t="shared" si="17"/>
        <v>0</v>
      </c>
      <c r="P77" s="28">
        <f t="shared" si="17"/>
        <v>0</v>
      </c>
      <c r="Q77" s="28">
        <f t="shared" si="14"/>
        <v>0</v>
      </c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36" ht="31.5" x14ac:dyDescent="0.25">
      <c r="A78" s="18" t="str">
        <f t="shared" si="16"/>
        <v>4.3.5</v>
      </c>
      <c r="B78" s="44" t="s">
        <v>90</v>
      </c>
      <c r="C78" s="56">
        <v>0</v>
      </c>
      <c r="D78" s="57"/>
      <c r="E78" s="32">
        <v>0</v>
      </c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3">
        <f t="shared" si="14"/>
        <v>0</v>
      </c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36" ht="15.75" x14ac:dyDescent="0.25">
      <c r="A79" s="18"/>
      <c r="B79" s="46" t="s">
        <v>91</v>
      </c>
      <c r="C79" s="58">
        <v>0</v>
      </c>
      <c r="D79" s="59">
        <v>0</v>
      </c>
      <c r="E79" s="60">
        <v>0</v>
      </c>
      <c r="F79" s="60">
        <v>0</v>
      </c>
      <c r="G79" s="60">
        <f t="shared" ref="E79:P79" si="18">+G77+G74+G71</f>
        <v>0</v>
      </c>
      <c r="H79" s="60">
        <f t="shared" si="18"/>
        <v>0</v>
      </c>
      <c r="I79" s="60">
        <f t="shared" si="18"/>
        <v>0</v>
      </c>
      <c r="J79" s="60">
        <f t="shared" si="18"/>
        <v>0</v>
      </c>
      <c r="K79" s="60">
        <f t="shared" si="18"/>
        <v>0</v>
      </c>
      <c r="L79" s="60">
        <f t="shared" si="18"/>
        <v>0</v>
      </c>
      <c r="M79" s="60">
        <f t="shared" si="18"/>
        <v>0</v>
      </c>
      <c r="N79" s="60">
        <f t="shared" si="18"/>
        <v>0</v>
      </c>
      <c r="O79" s="60">
        <f t="shared" si="18"/>
        <v>0</v>
      </c>
      <c r="P79" s="60">
        <f t="shared" si="18"/>
        <v>0</v>
      </c>
      <c r="Q79" s="60">
        <f t="shared" si="14"/>
        <v>0</v>
      </c>
      <c r="R79" s="10"/>
      <c r="S79" s="10"/>
      <c r="T79" s="10"/>
      <c r="U79" s="10"/>
      <c r="V79" s="10"/>
      <c r="W79" s="10"/>
      <c r="X79" s="10"/>
      <c r="Y79" s="10"/>
      <c r="Z79" s="10"/>
      <c r="AA79" s="10"/>
      <c r="AC79" s="11"/>
    </row>
    <row r="80" spans="1:36" ht="15.75" x14ac:dyDescent="0.25">
      <c r="A80" s="18" t="str">
        <f t="shared" si="16"/>
        <v/>
      </c>
      <c r="B80" s="44"/>
      <c r="C80" s="61"/>
      <c r="D80" s="62"/>
      <c r="E80" s="63">
        <v>0</v>
      </c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4"/>
      <c r="Q80" s="33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32" ht="15.75" x14ac:dyDescent="0.25">
      <c r="A81" s="18"/>
      <c r="B81" s="65" t="s">
        <v>92</v>
      </c>
      <c r="C81" s="66">
        <f>C69</f>
        <v>10405175256</v>
      </c>
      <c r="D81" s="67">
        <f>D69</f>
        <v>0</v>
      </c>
      <c r="E81" s="68">
        <f t="shared" ref="E81:J81" si="19">E69</f>
        <v>95784699.140000001</v>
      </c>
      <c r="F81" s="68">
        <f t="shared" si="19"/>
        <v>287149511.40999997</v>
      </c>
      <c r="G81" s="68">
        <f t="shared" si="19"/>
        <v>0</v>
      </c>
      <c r="H81" s="68">
        <f t="shared" si="19"/>
        <v>0</v>
      </c>
      <c r="I81" s="69">
        <f t="shared" si="19"/>
        <v>0</v>
      </c>
      <c r="J81" s="69">
        <f t="shared" si="19"/>
        <v>0</v>
      </c>
      <c r="K81" s="69">
        <f>K69</f>
        <v>0</v>
      </c>
      <c r="L81" s="69">
        <f>L69</f>
        <v>0</v>
      </c>
      <c r="M81" s="69">
        <f>M69</f>
        <v>0</v>
      </c>
      <c r="N81" s="69">
        <f>N69</f>
        <v>0</v>
      </c>
      <c r="O81" s="69">
        <f t="shared" ref="O81:P81" si="20">O69</f>
        <v>0</v>
      </c>
      <c r="P81" s="69">
        <f t="shared" si="20"/>
        <v>0</v>
      </c>
      <c r="Q81" s="68">
        <f>SUM(E81:P81)</f>
        <v>382934210.54999995</v>
      </c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70"/>
    </row>
    <row r="82" spans="1:32" ht="14.25" customHeight="1" x14ac:dyDescent="0.25">
      <c r="B82" s="71"/>
      <c r="C82" s="71"/>
      <c r="D82" s="71"/>
      <c r="E82" s="72"/>
      <c r="Q82" s="73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32" ht="13.5" customHeight="1" x14ac:dyDescent="0.25">
      <c r="B83" s="74"/>
      <c r="C83" s="71"/>
      <c r="D83" s="71"/>
      <c r="E83" s="71"/>
      <c r="F83" s="75"/>
      <c r="G83" s="75"/>
      <c r="H83" s="75"/>
      <c r="I83" s="76"/>
      <c r="J83" s="76"/>
      <c r="K83" s="76"/>
      <c r="L83" s="76"/>
      <c r="M83" s="76"/>
      <c r="N83" s="76"/>
      <c r="O83" s="76"/>
      <c r="P83" s="76"/>
      <c r="Q83" s="77"/>
      <c r="R83" s="75"/>
      <c r="S83" s="75"/>
      <c r="T83" s="75"/>
      <c r="U83" s="75"/>
      <c r="V83" s="75"/>
      <c r="W83" s="75"/>
      <c r="X83" s="75"/>
      <c r="Y83" s="75"/>
      <c r="Z83" s="75"/>
    </row>
    <row r="84" spans="1:32" ht="14.25" customHeight="1" x14ac:dyDescent="0.25">
      <c r="B84" s="78" t="s">
        <v>93</v>
      </c>
      <c r="C84" s="79"/>
      <c r="D84" s="80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5"/>
      <c r="S84" s="75"/>
      <c r="T84" s="75"/>
      <c r="U84" s="75"/>
      <c r="V84" s="75"/>
      <c r="W84" s="75"/>
      <c r="X84" s="75"/>
      <c r="Y84" s="75"/>
      <c r="Z84" s="75"/>
      <c r="AA84" s="75"/>
    </row>
    <row r="85" spans="1:32" ht="25.5" customHeight="1" x14ac:dyDescent="0.25">
      <c r="B85" s="81" t="s">
        <v>94</v>
      </c>
      <c r="C85" s="82"/>
      <c r="D85" s="83"/>
      <c r="F85" s="84"/>
      <c r="M85" s="85"/>
      <c r="N85" s="85"/>
      <c r="O85" s="85"/>
      <c r="P85" s="85"/>
      <c r="Q85" s="84"/>
      <c r="R85" s="86"/>
      <c r="S85" s="86"/>
      <c r="T85" s="86"/>
      <c r="U85" s="86"/>
      <c r="V85" s="86"/>
      <c r="W85" s="86"/>
      <c r="X85" s="86"/>
      <c r="Y85" s="86"/>
      <c r="Z85" s="86"/>
      <c r="AD85" s="87"/>
      <c r="AE85" s="87"/>
      <c r="AF85" s="87"/>
    </row>
    <row r="86" spans="1:32" ht="36" customHeight="1" x14ac:dyDescent="0.25">
      <c r="B86" s="88" t="s">
        <v>95</v>
      </c>
      <c r="C86" s="89"/>
      <c r="D86" s="90"/>
      <c r="G86" s="91" t="s">
        <v>96</v>
      </c>
      <c r="H86" s="91"/>
      <c r="K86" s="91" t="s">
        <v>97</v>
      </c>
      <c r="L86" s="91"/>
    </row>
    <row r="87" spans="1:32" ht="15" customHeight="1" x14ac:dyDescent="0.25">
      <c r="B87" s="88" t="s">
        <v>98</v>
      </c>
      <c r="C87" s="89"/>
      <c r="D87" s="90"/>
      <c r="G87" s="8"/>
    </row>
    <row r="88" spans="1:32" x14ac:dyDescent="0.25">
      <c r="B88" s="88"/>
      <c r="C88" s="89"/>
      <c r="D88" s="90"/>
      <c r="G88" s="8"/>
    </row>
    <row r="89" spans="1:32" x14ac:dyDescent="0.25">
      <c r="B89" s="88"/>
      <c r="C89" s="89"/>
      <c r="D89" s="90"/>
      <c r="F89" s="86"/>
      <c r="G89" s="92" t="s">
        <v>99</v>
      </c>
      <c r="H89" s="92"/>
      <c r="K89" s="92" t="s">
        <v>100</v>
      </c>
      <c r="L89" s="92"/>
      <c r="M89" s="85"/>
      <c r="N89" s="85"/>
      <c r="O89" s="85"/>
      <c r="P89" s="85"/>
      <c r="Q89" s="84"/>
      <c r="R89" s="86"/>
      <c r="S89" s="86"/>
      <c r="T89" s="86"/>
      <c r="U89" s="86"/>
      <c r="V89" s="86"/>
      <c r="W89" s="86"/>
      <c r="X89" s="86"/>
      <c r="Y89" s="86"/>
      <c r="Z89" s="86"/>
      <c r="AD89" s="87"/>
      <c r="AE89" s="87"/>
      <c r="AF89" s="87"/>
    </row>
    <row r="90" spans="1:32" x14ac:dyDescent="0.25">
      <c r="B90" s="93"/>
      <c r="C90" s="94"/>
      <c r="D90" s="95"/>
      <c r="F90" s="84"/>
      <c r="G90" s="91" t="s">
        <v>101</v>
      </c>
      <c r="H90" s="91"/>
      <c r="K90" s="91" t="s">
        <v>102</v>
      </c>
      <c r="L90" s="91"/>
      <c r="M90" s="96"/>
      <c r="N90" s="96"/>
      <c r="O90" s="96"/>
      <c r="P90" s="96"/>
      <c r="Q90" s="84"/>
      <c r="R90" s="84"/>
      <c r="S90" s="84"/>
      <c r="T90" s="84"/>
      <c r="U90" s="84"/>
      <c r="V90" s="84"/>
      <c r="W90" s="84"/>
      <c r="X90" s="84"/>
      <c r="Y90" s="84"/>
      <c r="Z90" s="84"/>
      <c r="AD90" s="97"/>
      <c r="AE90" s="97"/>
      <c r="AF90" s="97"/>
    </row>
  </sheetData>
  <mergeCells count="18">
    <mergeCell ref="K90:L90"/>
    <mergeCell ref="AD90:AF90"/>
    <mergeCell ref="B85:D85"/>
    <mergeCell ref="AD85:AF85"/>
    <mergeCell ref="B86:D86"/>
    <mergeCell ref="G86:H86"/>
    <mergeCell ref="K86:L86"/>
    <mergeCell ref="B87:D90"/>
    <mergeCell ref="G89:H89"/>
    <mergeCell ref="K89:L89"/>
    <mergeCell ref="AD89:AF89"/>
    <mergeCell ref="G90:H90"/>
    <mergeCell ref="B1:Q1"/>
    <mergeCell ref="B2:Q2"/>
    <mergeCell ref="B3:Q3"/>
    <mergeCell ref="B4:Q4"/>
    <mergeCell ref="B82:D82"/>
    <mergeCell ref="B83:E83"/>
  </mergeCells>
  <pageMargins left="0.47244094488188981" right="0.39370078740157483" top="0.39370078740157483" bottom="0.47244094488188981" header="0.31496062992125984" footer="0.31496062992125984"/>
  <pageSetup paperSize="5" scale="52" fitToHeight="0" orientation="landscape" verticalDpi="597" r:id="rId1"/>
  <headerFooter>
    <oddFooter>&amp;RPág.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mensual</vt:lpstr>
      <vt:lpstr>'Ejecución mensual'!Área_de_impresión</vt:lpstr>
      <vt:lpstr>'Ejecución mensual'!Títulos_a_imprimir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Jhonatan Ernesto Crisostomo</dc:creator>
  <cp:lastModifiedBy>Jhonatan Ernesto Crisostomo</cp:lastModifiedBy>
  <dcterms:created xsi:type="dcterms:W3CDTF">2026-03-06T16:42:48Z</dcterms:created>
  <dcterms:modified xsi:type="dcterms:W3CDTF">2026-03-06T16:43:50Z</dcterms:modified>
</cp:coreProperties>
</file>