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falianny.lora\Desktop\"/>
    </mc:Choice>
  </mc:AlternateContent>
  <xr:revisionPtr revIDLastSave="0" documentId="8_{9E56C498-7C28-4349-BD62-B96D47F88AAC}" xr6:coauthVersionLast="47" xr6:coauthVersionMax="47" xr10:uidLastSave="{00000000-0000-0000-0000-000000000000}"/>
  <bookViews>
    <workbookView xWindow="-120" yWindow="-120" windowWidth="29040" windowHeight="15840" xr2:uid="{00000000-000D-0000-FFFF-FFFF00000000}"/>
  </bookViews>
  <sheets>
    <sheet name="MARZO 2026" sheetId="1" r:id="rId1"/>
    <sheet name="N-1 EN CAJA" sheetId="5" r:id="rId2"/>
    <sheet name="N-2 EN BANCO" sheetId="3" r:id="rId3"/>
    <sheet name="N-4 NO CORRIENTES" sheetId="4" r:id="rId4"/>
  </sheets>
  <definedNames>
    <definedName name="_xlnm.Print_Area" localSheetId="0">'MARZO 2026'!$B$2:$D$52</definedName>
    <definedName name="_xlnm.Print_Area" localSheetId="3">'N-4 NO CORRIENTES'!$A$1:$C$54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 i="5" l="1"/>
  <c r="C19" i="5"/>
  <c r="D10" i="1" s="1"/>
  <c r="C33" i="4"/>
  <c r="D17" i="1" s="1"/>
  <c r="C43" i="4"/>
  <c r="D18" i="1" s="1"/>
  <c r="C20" i="3"/>
  <c r="D11" i="1" s="1"/>
  <c r="C25" i="4"/>
  <c r="C45" i="4" l="1"/>
  <c r="D16" i="1"/>
  <c r="D13" i="1"/>
  <c r="D19" i="1" l="1"/>
  <c r="D21" i="1" s="1"/>
  <c r="D23" i="1" s="1"/>
  <c r="D28" i="1" l="1"/>
  <c r="D34" i="1" l="1"/>
  <c r="D35" i="1" l="1"/>
  <c r="D37" i="1" s="1"/>
</calcChain>
</file>

<file path=xl/sharedStrings.xml><?xml version="1.0" encoding="utf-8"?>
<sst xmlns="http://schemas.openxmlformats.org/spreadsheetml/2006/main" count="171" uniqueCount="140">
  <si>
    <t>BALANCE GENERAL</t>
  </si>
  <si>
    <t>VALORES RD$</t>
  </si>
  <si>
    <t>ACTIVOS</t>
  </si>
  <si>
    <t>Corrientes</t>
  </si>
  <si>
    <t xml:space="preserve">Efectivo en Caja </t>
  </si>
  <si>
    <t>Efectivo en Banco</t>
  </si>
  <si>
    <t>Total Activos corrientes</t>
  </si>
  <si>
    <t>Activos no Corrientes</t>
  </si>
  <si>
    <t>Mobiliario y Equipo de Oficina</t>
  </si>
  <si>
    <t>Equipo de Transporte</t>
  </si>
  <si>
    <t>Otros Activos</t>
  </si>
  <si>
    <t>Subt-Total</t>
  </si>
  <si>
    <t>Menos: Depreciación Acumulada</t>
  </si>
  <si>
    <t>Total Activos no Corrientes</t>
  </si>
  <si>
    <t>TOTAL ACTIVOS</t>
  </si>
  <si>
    <t>PASIVOS</t>
  </si>
  <si>
    <t>Pasivos Corrientes</t>
  </si>
  <si>
    <t>Cuentas por Pagar</t>
  </si>
  <si>
    <t>Total Pasivos Corrientes</t>
  </si>
  <si>
    <t>Pasivos no Corrientes</t>
  </si>
  <si>
    <t>TOTAL PASIVO</t>
  </si>
  <si>
    <t>PATRIMONIO</t>
  </si>
  <si>
    <t>Patrimonio</t>
  </si>
  <si>
    <t>TOTAL PATRIMONIO</t>
  </si>
  <si>
    <t>TOTAL PASIVOS Y PATRIMONIO</t>
  </si>
  <si>
    <t xml:space="preserve">                       Elaborado por:</t>
  </si>
  <si>
    <t>Revisado por:</t>
  </si>
  <si>
    <t>Aprobado por:</t>
  </si>
  <si>
    <t>______________________________</t>
  </si>
  <si>
    <t>_____________________________</t>
  </si>
  <si>
    <t>Gloria Contreras</t>
  </si>
  <si>
    <t>TOTAL RD$</t>
  </si>
  <si>
    <t>ADMINISTRATIVO</t>
  </si>
  <si>
    <t>Directora Financiera</t>
  </si>
  <si>
    <t>Encargada de Contabilidad</t>
  </si>
  <si>
    <t>Mildred Rodriguez</t>
  </si>
  <si>
    <t xml:space="preserve">Notas: </t>
  </si>
  <si>
    <t>Inventario de Bienes de Consumo</t>
  </si>
  <si>
    <t>Nota 1</t>
  </si>
  <si>
    <t>Nota 2</t>
  </si>
  <si>
    <t>Nota 3</t>
  </si>
  <si>
    <t>Nota 4</t>
  </si>
  <si>
    <t>Nota 5</t>
  </si>
  <si>
    <t>PARQUE TEMATICO</t>
  </si>
  <si>
    <t>MINISTERIO DE ENERGIA Y MINAS</t>
  </si>
  <si>
    <t>DIRECCIÓN FINANCIERA</t>
  </si>
  <si>
    <t>DEPARTAMENTO DE CONTABILIDAD</t>
  </si>
  <si>
    <t>Al 31 DE MARZO DEL 2026</t>
  </si>
  <si>
    <t>VALORES EN RD$</t>
  </si>
  <si>
    <t>ACTIVOS NO CORRIENTES</t>
  </si>
  <si>
    <t>Preparado por</t>
  </si>
  <si>
    <t>Revisado por</t>
  </si>
  <si>
    <t>Gleyris Damián</t>
  </si>
  <si>
    <t>Mildred Rodríguez</t>
  </si>
  <si>
    <t>Técnico de Contabilidad</t>
  </si>
  <si>
    <t>2.6.1.2</t>
  </si>
  <si>
    <t>2.6.1.3</t>
  </si>
  <si>
    <t>2.6.1.4</t>
  </si>
  <si>
    <t>2.6.1.9</t>
  </si>
  <si>
    <t>2.6.2.1</t>
  </si>
  <si>
    <t>2.6.2.3</t>
  </si>
  <si>
    <t>2.6.2.4</t>
  </si>
  <si>
    <t>2.6.3.1</t>
  </si>
  <si>
    <t>2.6.3.2</t>
  </si>
  <si>
    <t>2.6.3.4</t>
  </si>
  <si>
    <t>2.6.5.4</t>
  </si>
  <si>
    <t>2.6.5.5</t>
  </si>
  <si>
    <t>2.6.5.6</t>
  </si>
  <si>
    <t>2.6.8.3</t>
  </si>
  <si>
    <t>2.6.4.1</t>
  </si>
  <si>
    <t>2.6.4.2</t>
  </si>
  <si>
    <t>2.6.4.3</t>
  </si>
  <si>
    <t>2.6.4.6</t>
  </si>
  <si>
    <t>2.6.4.7</t>
  </si>
  <si>
    <t>2.6.4.8</t>
  </si>
  <si>
    <t>2.6.5.1</t>
  </si>
  <si>
    <t>216.5.2</t>
  </si>
  <si>
    <t>2.6.5.3</t>
  </si>
  <si>
    <t>2.6.5.7</t>
  </si>
  <si>
    <t>2.6.5.8</t>
  </si>
  <si>
    <t>2.6.6.2</t>
  </si>
  <si>
    <t>DISPONIBILIDAD EN CAJA</t>
  </si>
  <si>
    <t>DESCRIPCIÓN</t>
  </si>
  <si>
    <t>MONTO RD$</t>
  </si>
  <si>
    <t>NOTA 1</t>
  </si>
  <si>
    <t>MIDOM</t>
  </si>
  <si>
    <t>CUENTA NO.</t>
  </si>
  <si>
    <t>OBJETAL</t>
  </si>
  <si>
    <t>MUEBLES DE OFICINA Y ESTANTERÍA</t>
  </si>
  <si>
    <t>MUEBLES DE ALOJAMIENTO</t>
  </si>
  <si>
    <t>EQUIPOS DE CÓMPUTO</t>
  </si>
  <si>
    <t>ELECTRODOMÉSTICOS</t>
  </si>
  <si>
    <t>OTROS MOBILIARIOS Y EQUIPOS NO IDENTIFICADOS PRECEDENTEMENTE</t>
  </si>
  <si>
    <t>EQUIPOS Y APARATOS AUDIOVISUALES</t>
  </si>
  <si>
    <t>CÁMARAS FOTOGRÁFICAS Y DE VIDEO</t>
  </si>
  <si>
    <t>EQUIPOS RECREATIVOS</t>
  </si>
  <si>
    <t>EQUIPO MÉDICO Y DE LABORATORIO</t>
  </si>
  <si>
    <t>INSTRUMENTAL MÉDICO Y DE LABORATORI</t>
  </si>
  <si>
    <t>EQUIPO METEOROLÓGICO Y SISMOLÓGICO</t>
  </si>
  <si>
    <t>SISTEMAS DE AIRE ACONDICIONADO, CALEFACCIÓN Y REFRIGERACIÓN INDUSTRIAL</t>
  </si>
  <si>
    <t>EQUIPO DE COMUNICACIÓN, TELECOMUNICACIONES Y SEÑALAMIENTO</t>
  </si>
  <si>
    <t>EQUIPO DE GENERACIÓN ELÉCTRICA, APARATOS Y ACCESORIOS ELÉCTRICOS</t>
  </si>
  <si>
    <t>PROGRAMAS DE INFORMÁTICA Y BASE DE DATOS</t>
  </si>
  <si>
    <t>SUB-TOTAL - MOBILIARIO Y EQUIPO DE OFICINA</t>
  </si>
  <si>
    <t>AUTOMÓVILES Y CAMIONES</t>
  </si>
  <si>
    <t>CARROCERÍAS Y REMOLQUES</t>
  </si>
  <si>
    <t>EQUIPO AERONÁUTICO</t>
  </si>
  <si>
    <t>EQUIPO DE TRACCIÓN</t>
  </si>
  <si>
    <t>EQUIPO DE ELEVACIÓN</t>
  </si>
  <si>
    <t>OTROS EQUIPOS DE TRANSPORTE</t>
  </si>
  <si>
    <t xml:space="preserve"> SUB-TOTAL - EQUIPO DE TRANSPORTE </t>
  </si>
  <si>
    <t>MAQUINARIA Y EQUIPO AGROPECUARIO</t>
  </si>
  <si>
    <t>MAQUINARIA Y EQUIPO INDUSTRIAL</t>
  </si>
  <si>
    <t>MAQUINARIA Y EQUIPO DE CONSTRUCCIÓN</t>
  </si>
  <si>
    <t>HERRAMIENTAS Y MÁQUINAS-HERRAMIENTAS</t>
  </si>
  <si>
    <t>OTROS EQUIPOS</t>
  </si>
  <si>
    <t>EQUIPOS DE SEGURIDAD</t>
  </si>
  <si>
    <t>ANTIGÜEDADES, BIENES ARTÍSTICOS Y OTROS OBJETOS DE ARTE</t>
  </si>
  <si>
    <t>OTRAS ESTRUCTURAS Y OBJETOS DE VALOR</t>
  </si>
  <si>
    <t>SUB-TOTAL OTROS ACTIVOS</t>
  </si>
  <si>
    <t>AL 31 DE MARZO DE 2026</t>
  </si>
  <si>
    <t>FONDO REPONIBLE INSTITUCIONAL</t>
  </si>
  <si>
    <t>OPERATIVA</t>
  </si>
  <si>
    <t>NOTA 2</t>
  </si>
  <si>
    <t>BALANCE DISPONIBLE RD$</t>
  </si>
  <si>
    <t>MONTO ASIGNADO RD$</t>
  </si>
  <si>
    <t>En base a aqueos realizados a los fondos en efectivo de la Institución, al 31/03/2026</t>
  </si>
  <si>
    <t>En base a Estados de Cuentas Bancarios de las cueentas de la Institución, al 31/03/2026</t>
  </si>
  <si>
    <t>DISPONIBILIDAD EN BANCO</t>
  </si>
  <si>
    <t>2. Efectivo en banco conformado por los balances disponibles en las cuentas Nos. 3140000768 y 2400165429, según Estados de Cuentas Bancarios al corte del mes.</t>
  </si>
  <si>
    <t>NOTA 4</t>
  </si>
  <si>
    <t>3. Saldo correspondiente al inventario existente a final del mes, de acuerdo al reporte inventario de Bienes de Consumo al 31/03/2026, emitido por la División de Almacén del MEM.</t>
  </si>
  <si>
    <t>5. Cuentas por pagar en base a facturas recibidas, pendientes de pago, de acuerdo al reporte Estado de Cuentas a Proveedores al 31/03/2026, emitido por la División de Cuentas por Pagar del MEM.</t>
  </si>
  <si>
    <t>1. Efectivo en caja en base a arqueos realizados al fondo de caja chica de la Institución al 31/03/2026.</t>
  </si>
  <si>
    <t>4. Activos no Corrientes conformados por el acumulado de los activos adquiridos menos la depreciación acumulada contenidos en el sistema de administracion de bienes (SIAB), de acuerdo al Reporte General Resumido por Objetales, generado en dicho sistema, al 31/03/2026.</t>
  </si>
  <si>
    <t>En base al Reporte Resumido por Objetas, generado en el Sistema de Administración de Bienes (SIAB) de la Dirección General de Contabilidad</t>
  </si>
  <si>
    <t>Gubernamental.</t>
  </si>
  <si>
    <t>2.6.1.1</t>
  </si>
  <si>
    <t>2.6.9.5</t>
  </si>
  <si>
    <t>2.6.9.9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</si>
</sst>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19"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Tahoma"/>
      <family val="2"/>
    </font>
    <font>
      <sz val="9"/>
      <color theme="1"/>
      <name val="Tahoma"/>
      <family val="2"/>
    </font>
    <font>
      <b/>
      <sz val="11"/>
      <color theme="1"/>
      <name val="Tahoma"/>
      <family val="2"/>
    </font>
    <font>
      <sz val="10"/>
      <color indexed="8"/>
      <name val="Tahoma"/>
      <family val="2"/>
    </font>
    <font>
      <b/>
      <sz val="12"/>
      <color rgb="FF000000"/>
      <name val="Tahoma"/>
      <family val="2"/>
    </font>
    <font>
      <b/>
      <sz val="10"/>
      <color indexed="8"/>
      <name val="Tahoma"/>
      <family val="2"/>
    </font>
    <font>
      <sz val="8"/>
      <color theme="1"/>
      <name val="Tahoma"/>
      <family val="2"/>
    </font>
    <font>
      <b/>
      <sz val="12"/>
      <color theme="1"/>
      <name val="Tahoma"/>
      <family val="2"/>
    </font>
    <font>
      <b/>
      <sz val="14"/>
      <color theme="1"/>
      <name val="Tahoma"/>
      <family val="2"/>
    </font>
    <font>
      <b/>
      <sz val="11"/>
      <color rgb="FF000000"/>
      <name val="Tahoma"/>
      <family val="2"/>
    </font>
    <font>
      <sz val="12"/>
      <color theme="1"/>
      <name val="Tahoma"/>
      <family val="2"/>
    </font>
    <font>
      <b/>
      <u/>
      <sz val="11"/>
      <color theme="1"/>
      <name val="Tahoma"/>
      <family val="2"/>
    </font>
    <font>
      <u val="singleAccounting"/>
      <sz val="11"/>
      <color theme="1"/>
      <name val="Tahoma"/>
      <family val="2"/>
    </font>
    <font>
      <b/>
      <u val="doubleAccounting"/>
      <sz val="11"/>
      <color theme="1"/>
      <name val="Tahoma"/>
      <family val="2"/>
    </font>
    <font>
      <sz val="10"/>
      <color theme="1"/>
      <name val="Tahoma"/>
      <family val="2"/>
    </font>
    <font>
      <sz val="10"/>
      <color rgb="FF000000"/>
      <name val="Tahoma"/>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D9D9D9"/>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164" fontId="1" fillId="0" borderId="0" applyFont="0" applyFill="0" applyBorder="0" applyAlignment="0" applyProtection="0"/>
    <xf numFmtId="164" fontId="1" fillId="0" borderId="0" applyFont="0" applyFill="0" applyBorder="0" applyAlignment="0" applyProtection="0"/>
  </cellStyleXfs>
  <cellXfs count="115">
    <xf numFmtId="0" fontId="0" fillId="0" borderId="0" xfId="0"/>
    <xf numFmtId="0" fontId="2" fillId="0" borderId="0" xfId="0" applyFont="1"/>
    <xf numFmtId="164" fontId="2" fillId="0" borderId="0" xfId="1" applyFont="1"/>
    <xf numFmtId="164" fontId="0" fillId="0" borderId="0" xfId="1" applyFont="1"/>
    <xf numFmtId="0" fontId="3" fillId="0" borderId="0" xfId="0" applyFont="1"/>
    <xf numFmtId="0" fontId="4" fillId="0" borderId="0" xfId="0" applyFont="1"/>
    <xf numFmtId="0" fontId="5" fillId="0" borderId="0" xfId="0" applyFont="1"/>
    <xf numFmtId="0" fontId="4" fillId="0" borderId="0" xfId="0" applyFont="1" applyAlignment="1">
      <alignment vertical="center" wrapText="1"/>
    </xf>
    <xf numFmtId="0" fontId="4" fillId="2" borderId="0" xfId="0" applyFont="1" applyFill="1" applyAlignment="1">
      <alignment vertical="center" wrapText="1"/>
    </xf>
    <xf numFmtId="0" fontId="6" fillId="0" borderId="0" xfId="0" applyFont="1" applyAlignment="1">
      <alignment vertical="top"/>
    </xf>
    <xf numFmtId="0" fontId="6" fillId="0" borderId="0" xfId="0" applyFont="1" applyAlignment="1">
      <alignment horizontal="center" vertical="center"/>
    </xf>
    <xf numFmtId="0" fontId="6" fillId="0" borderId="0" xfId="0" applyFont="1" applyAlignment="1">
      <alignment horizontal="center" vertical="top"/>
    </xf>
    <xf numFmtId="0" fontId="7" fillId="0" borderId="0" xfId="0" applyFont="1" applyAlignment="1">
      <alignment vertical="center"/>
    </xf>
    <xf numFmtId="0" fontId="8" fillId="0" borderId="0" xfId="0" applyFont="1" applyAlignment="1">
      <alignment vertical="top"/>
    </xf>
    <xf numFmtId="0" fontId="0" fillId="0" borderId="0" xfId="0" applyAlignment="1">
      <alignment horizontal="left"/>
    </xf>
    <xf numFmtId="0" fontId="2" fillId="0" borderId="0" xfId="0" applyFont="1" applyAlignment="1">
      <alignment horizontal="left"/>
    </xf>
    <xf numFmtId="164" fontId="0" fillId="0" borderId="0" xfId="1" applyFont="1" applyAlignment="1">
      <alignment vertical="center"/>
    </xf>
    <xf numFmtId="0" fontId="0" fillId="0" borderId="0" xfId="0" applyAlignment="1">
      <alignment vertical="center"/>
    </xf>
    <xf numFmtId="0" fontId="6" fillId="0" borderId="0" xfId="0" applyFont="1" applyAlignment="1">
      <alignment vertical="center"/>
    </xf>
    <xf numFmtId="0" fontId="8" fillId="0" borderId="0" xfId="0" applyFont="1" applyAlignment="1">
      <alignment horizontal="center" vertical="center"/>
    </xf>
    <xf numFmtId="0" fontId="8" fillId="0" borderId="0" xfId="0" applyFont="1" applyAlignment="1">
      <alignment vertical="center"/>
    </xf>
    <xf numFmtId="0" fontId="8" fillId="0" borderId="9" xfId="0" applyFont="1" applyBorder="1" applyAlignment="1">
      <alignment horizontal="center" vertical="center"/>
    </xf>
    <xf numFmtId="0" fontId="0" fillId="0" borderId="9" xfId="0" applyBorder="1" applyAlignment="1">
      <alignment vertical="center"/>
    </xf>
    <xf numFmtId="164" fontId="0" fillId="0" borderId="9" xfId="1" applyFont="1" applyBorder="1" applyAlignment="1">
      <alignment vertical="center"/>
    </xf>
    <xf numFmtId="0" fontId="9" fillId="0" borderId="0" xfId="0" applyFont="1" applyAlignment="1">
      <alignment vertical="center"/>
    </xf>
    <xf numFmtId="164" fontId="2" fillId="0" borderId="9" xfId="1" applyFont="1" applyBorder="1" applyAlignment="1">
      <alignment vertical="center"/>
    </xf>
    <xf numFmtId="0" fontId="2" fillId="0" borderId="9" xfId="0" applyFont="1" applyBorder="1" applyAlignment="1">
      <alignment horizontal="center" vertical="center"/>
    </xf>
    <xf numFmtId="164" fontId="2" fillId="0" borderId="9" xfId="1" applyFont="1" applyBorder="1" applyAlignment="1">
      <alignment horizontal="center" vertical="center"/>
    </xf>
    <xf numFmtId="0" fontId="0" fillId="0" borderId="9" xfId="0" applyBorder="1" applyAlignment="1">
      <alignment horizontal="center" vertical="center"/>
    </xf>
    <xf numFmtId="0" fontId="2" fillId="0" borderId="0" xfId="0" applyFont="1" applyAlignment="1">
      <alignment horizontal="center" vertical="center"/>
    </xf>
    <xf numFmtId="164" fontId="2" fillId="0" borderId="0" xfId="1" applyFont="1" applyBorder="1" applyAlignment="1">
      <alignment vertical="center"/>
    </xf>
    <xf numFmtId="0" fontId="0" fillId="0" borderId="13" xfId="0" applyBorder="1" applyAlignment="1">
      <alignment vertical="center"/>
    </xf>
    <xf numFmtId="164" fontId="0" fillId="0" borderId="13" xfId="1" applyFont="1" applyBorder="1" applyAlignment="1">
      <alignment vertical="center"/>
    </xf>
    <xf numFmtId="0" fontId="8" fillId="0" borderId="9" xfId="0" applyFont="1" applyBorder="1" applyAlignment="1">
      <alignment horizontal="center" vertical="center" wrapText="1"/>
    </xf>
    <xf numFmtId="0" fontId="3" fillId="0" borderId="0" xfId="0" applyFont="1" applyAlignment="1">
      <alignment vertical="center"/>
    </xf>
    <xf numFmtId="0" fontId="3" fillId="0" borderId="9" xfId="0" applyFont="1" applyBorder="1" applyAlignment="1">
      <alignment vertical="center"/>
    </xf>
    <xf numFmtId="164" fontId="3" fillId="0" borderId="9" xfId="1" applyFont="1" applyBorder="1" applyAlignment="1">
      <alignment vertical="center"/>
    </xf>
    <xf numFmtId="0" fontId="5" fillId="0" borderId="9" xfId="0" applyFont="1" applyBorder="1" applyAlignment="1">
      <alignment vertical="center"/>
    </xf>
    <xf numFmtId="164" fontId="5" fillId="0" borderId="9" xfId="0" applyNumberFormat="1" applyFont="1" applyBorder="1" applyAlignment="1">
      <alignment vertical="center"/>
    </xf>
    <xf numFmtId="164" fontId="3" fillId="0" borderId="0" xfId="1" applyFont="1" applyAlignment="1">
      <alignment vertical="center"/>
    </xf>
    <xf numFmtId="0" fontId="3" fillId="0" borderId="0" xfId="0" applyFont="1" applyAlignment="1">
      <alignment horizontal="left" vertical="center"/>
    </xf>
    <xf numFmtId="0" fontId="10" fillId="0" borderId="0" xfId="0" applyFont="1" applyAlignment="1">
      <alignment horizontal="left" vertical="center"/>
    </xf>
    <xf numFmtId="164" fontId="10" fillId="0" borderId="0" xfId="1" applyFont="1" applyAlignment="1">
      <alignment vertical="center"/>
    </xf>
    <xf numFmtId="0" fontId="4" fillId="0" borderId="0" xfId="0" applyFont="1" applyAlignment="1">
      <alignment vertical="center"/>
    </xf>
    <xf numFmtId="164" fontId="5" fillId="0" borderId="9" xfId="1" applyFont="1" applyBorder="1" applyAlignment="1">
      <alignment vertical="center"/>
    </xf>
    <xf numFmtId="0" fontId="10" fillId="0" borderId="0" xfId="0" applyFont="1" applyAlignment="1">
      <alignment horizontal="center"/>
    </xf>
    <xf numFmtId="164" fontId="3" fillId="0" borderId="0" xfId="1" applyFont="1"/>
    <xf numFmtId="0" fontId="12" fillId="4" borderId="0" xfId="0" applyFont="1" applyFill="1" applyAlignment="1">
      <alignment vertical="center"/>
    </xf>
    <xf numFmtId="0" fontId="3" fillId="0" borderId="0" xfId="0" applyFont="1" applyAlignment="1">
      <alignment horizontal="center"/>
    </xf>
    <xf numFmtId="0" fontId="12" fillId="0" borderId="0" xfId="0" applyFont="1" applyAlignment="1">
      <alignment vertical="center"/>
    </xf>
    <xf numFmtId="164" fontId="5" fillId="0" borderId="0" xfId="1" applyFont="1"/>
    <xf numFmtId="164" fontId="5" fillId="0" borderId="0" xfId="0" applyNumberFormat="1" applyFont="1"/>
    <xf numFmtId="0" fontId="13" fillId="0" borderId="0" xfId="0" applyFont="1"/>
    <xf numFmtId="164" fontId="3" fillId="0" borderId="0" xfId="1" applyFont="1" applyBorder="1"/>
    <xf numFmtId="164" fontId="5" fillId="3" borderId="0" xfId="0" applyNumberFormat="1" applyFont="1" applyFill="1"/>
    <xf numFmtId="0" fontId="3" fillId="0" borderId="0" xfId="0" applyFont="1" applyAlignment="1">
      <alignment horizontal="left"/>
    </xf>
    <xf numFmtId="0" fontId="10" fillId="0" borderId="0" xfId="0" applyFont="1" applyAlignment="1">
      <alignment horizontal="left"/>
    </xf>
    <xf numFmtId="0" fontId="10" fillId="0" borderId="0" xfId="0" applyFont="1"/>
    <xf numFmtId="164" fontId="10" fillId="0" borderId="0" xfId="1" applyFont="1"/>
    <xf numFmtId="164" fontId="13" fillId="0" borderId="0" xfId="1" applyFont="1"/>
    <xf numFmtId="0" fontId="3" fillId="0" borderId="1" xfId="0" applyFont="1" applyBorder="1"/>
    <xf numFmtId="0" fontId="5" fillId="0" borderId="2" xfId="0" applyFont="1" applyBorder="1"/>
    <xf numFmtId="164" fontId="5" fillId="0" borderId="3" xfId="1" applyFont="1" applyBorder="1"/>
    <xf numFmtId="0" fontId="3" fillId="0" borderId="4" xfId="0" applyFont="1" applyBorder="1"/>
    <xf numFmtId="164" fontId="5" fillId="0" borderId="5" xfId="1" applyFont="1" applyBorder="1"/>
    <xf numFmtId="0" fontId="5" fillId="0" borderId="0" xfId="0" applyFont="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14" fillId="0" borderId="4" xfId="0" applyFont="1" applyBorder="1"/>
    <xf numFmtId="164" fontId="3" fillId="0" borderId="5" xfId="0" applyNumberFormat="1" applyFont="1" applyBorder="1"/>
    <xf numFmtId="164" fontId="3" fillId="0" borderId="5" xfId="1" applyFont="1" applyFill="1" applyBorder="1"/>
    <xf numFmtId="164" fontId="3" fillId="0" borderId="0" xfId="1" applyFont="1" applyAlignment="1">
      <alignment horizontal="left"/>
    </xf>
    <xf numFmtId="164" fontId="3" fillId="0" borderId="0" xfId="0" applyNumberFormat="1" applyFont="1"/>
    <xf numFmtId="0" fontId="5" fillId="0" borderId="4" xfId="0" applyFont="1" applyBorder="1"/>
    <xf numFmtId="164" fontId="15" fillId="0" borderId="5" xfId="1" applyFont="1" applyFill="1" applyBorder="1"/>
    <xf numFmtId="164" fontId="5" fillId="0" borderId="4" xfId="1" applyFont="1" applyBorder="1" applyAlignment="1">
      <alignment horizontal="left"/>
    </xf>
    <xf numFmtId="164" fontId="16" fillId="0" borderId="5" xfId="1" applyFont="1" applyBorder="1"/>
    <xf numFmtId="164" fontId="3" fillId="2" borderId="0" xfId="1" applyFont="1" applyFill="1"/>
    <xf numFmtId="164" fontId="5" fillId="0" borderId="0" xfId="1" applyFont="1" applyBorder="1" applyAlignment="1">
      <alignment horizontal="right"/>
    </xf>
    <xf numFmtId="0" fontId="3" fillId="0" borderId="6" xfId="0" applyFont="1" applyBorder="1"/>
    <xf numFmtId="0" fontId="5" fillId="0" borderId="7" xfId="0" applyFont="1" applyBorder="1"/>
    <xf numFmtId="164" fontId="5" fillId="0" borderId="8" xfId="1" applyFont="1" applyBorder="1"/>
    <xf numFmtId="0" fontId="3" fillId="0" borderId="5" xfId="0" applyFont="1" applyBorder="1" applyAlignment="1">
      <alignment horizontal="center" wrapText="1"/>
    </xf>
    <xf numFmtId="0" fontId="3" fillId="0" borderId="6" xfId="0" applyFont="1" applyBorder="1" applyAlignment="1">
      <alignment horizontal="center"/>
    </xf>
    <xf numFmtId="0" fontId="3" fillId="0" borderId="7" xfId="0" applyFont="1" applyBorder="1" applyAlignment="1">
      <alignment horizontal="center" wrapText="1"/>
    </xf>
    <xf numFmtId="0" fontId="3" fillId="0" borderId="8" xfId="0" applyFont="1" applyBorder="1" applyAlignment="1">
      <alignment horizontal="center"/>
    </xf>
    <xf numFmtId="164" fontId="3" fillId="0" borderId="0" xfId="1" applyFont="1" applyAlignment="1">
      <alignment vertical="center" wrapText="1"/>
    </xf>
    <xf numFmtId="0" fontId="3" fillId="0" borderId="0" xfId="0" applyFont="1" applyAlignment="1">
      <alignment vertical="center" wrapText="1"/>
    </xf>
    <xf numFmtId="164" fontId="3" fillId="2" borderId="0" xfId="1" applyFont="1" applyFill="1" applyAlignment="1">
      <alignment vertical="center" wrapText="1"/>
    </xf>
    <xf numFmtId="164" fontId="3" fillId="0" borderId="5" xfId="1" applyFont="1" applyFill="1" applyBorder="1" applyAlignment="1">
      <alignment vertical="center"/>
    </xf>
    <xf numFmtId="164" fontId="3" fillId="0" borderId="10" xfId="1" applyFont="1" applyFill="1" applyBorder="1"/>
    <xf numFmtId="0" fontId="10" fillId="0" borderId="4" xfId="0" applyFont="1" applyBorder="1" applyAlignment="1">
      <alignment horizontal="center"/>
    </xf>
    <xf numFmtId="0" fontId="10" fillId="0" borderId="5" xfId="0" applyFont="1" applyBorder="1" applyAlignment="1">
      <alignment horizontal="center"/>
    </xf>
    <xf numFmtId="0" fontId="3" fillId="0" borderId="4" xfId="0" applyFont="1" applyBorder="1" applyAlignment="1">
      <alignment horizontal="left"/>
    </xf>
    <xf numFmtId="0" fontId="17" fillId="0" borderId="0" xfId="0" applyFont="1" applyAlignment="1">
      <alignment horizontal="center"/>
    </xf>
    <xf numFmtId="0" fontId="18" fillId="0" borderId="0" xfId="0" applyFont="1" applyAlignment="1">
      <alignment vertical="center"/>
    </xf>
    <xf numFmtId="164" fontId="17" fillId="0" borderId="0" xfId="1" applyFont="1"/>
    <xf numFmtId="164" fontId="17" fillId="0" borderId="0" xfId="1" applyFont="1" applyBorder="1"/>
    <xf numFmtId="0" fontId="17" fillId="0" borderId="0" xfId="0" applyFont="1"/>
    <xf numFmtId="0" fontId="8" fillId="0" borderId="0" xfId="0" applyFont="1" applyAlignment="1">
      <alignment horizontal="center" vertical="top"/>
    </xf>
    <xf numFmtId="0" fontId="10" fillId="0" borderId="0" xfId="0" applyFont="1" applyAlignment="1">
      <alignment horizontal="center"/>
    </xf>
    <xf numFmtId="0" fontId="7" fillId="0" borderId="0" xfId="0" applyFont="1" applyAlignment="1">
      <alignment horizontal="center" vertical="center"/>
    </xf>
    <xf numFmtId="0" fontId="4" fillId="0" borderId="0" xfId="0" applyFont="1" applyAlignment="1">
      <alignment horizontal="left" vertical="center" wrapText="1"/>
    </xf>
    <xf numFmtId="0" fontId="5" fillId="0" borderId="4" xfId="0" applyFont="1" applyBorder="1" applyAlignment="1">
      <alignment horizontal="center"/>
    </xf>
    <xf numFmtId="0" fontId="5" fillId="0" borderId="0" xfId="0" applyFont="1" applyAlignment="1">
      <alignment horizontal="center"/>
    </xf>
    <xf numFmtId="0" fontId="5" fillId="0" borderId="5" xfId="0" applyFont="1" applyBorder="1" applyAlignment="1">
      <alignment horizontal="center"/>
    </xf>
    <xf numFmtId="0" fontId="3" fillId="0" borderId="4" xfId="0" applyFont="1" applyBorder="1" applyAlignment="1">
      <alignment horizontal="center"/>
    </xf>
    <xf numFmtId="0" fontId="3" fillId="0" borderId="0" xfId="0" applyFont="1" applyAlignment="1">
      <alignment horizontal="center"/>
    </xf>
    <xf numFmtId="0" fontId="3" fillId="0" borderId="5" xfId="0" applyFont="1" applyBorder="1" applyAlignment="1">
      <alignment horizontal="center"/>
    </xf>
    <xf numFmtId="0" fontId="4" fillId="0" borderId="0" xfId="0" applyFont="1" applyAlignment="1">
      <alignment vertical="center" wrapText="1"/>
    </xf>
    <xf numFmtId="0" fontId="4" fillId="2" borderId="0" xfId="0" applyFont="1" applyFill="1" applyAlignment="1">
      <alignment vertical="center" wrapText="1"/>
    </xf>
    <xf numFmtId="0" fontId="8" fillId="0" borderId="0" xfId="0" applyFont="1" applyAlignment="1">
      <alignment horizontal="center" vertical="center"/>
    </xf>
    <xf numFmtId="0" fontId="11" fillId="0" borderId="0" xfId="0" applyFont="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cellXfs>
  <cellStyles count="3">
    <cellStyle name="Comma 2" xfId="2" xr:uid="{00000000-0005-0000-0000-000001000000}"/>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32385</xdr:colOff>
      <xdr:row>1</xdr:row>
      <xdr:rowOff>91441</xdr:rowOff>
    </xdr:from>
    <xdr:to>
      <xdr:col>1</xdr:col>
      <xdr:colOff>1470660</xdr:colOff>
      <xdr:row>5</xdr:row>
      <xdr:rowOff>167640</xdr:rowOff>
    </xdr:to>
    <xdr:pic>
      <xdr:nvPicPr>
        <xdr:cNvPr id="3" name="Picture 6" descr="A close up of a logo&#10;&#10;Description automatically generated">
          <a:extLst>
            <a:ext uri="{FF2B5EF4-FFF2-40B4-BE49-F238E27FC236}">
              <a16:creationId xmlns:a16="http://schemas.microsoft.com/office/drawing/2014/main" id="{8A6F7E39-78C2-47BF-B7C8-721074A406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5305" y="274321"/>
          <a:ext cx="1438275" cy="7772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6</xdr:row>
      <xdr:rowOff>106680</xdr:rowOff>
    </xdr:from>
    <xdr:to>
      <xdr:col>0</xdr:col>
      <xdr:colOff>1013460</xdr:colOff>
      <xdr:row>10</xdr:row>
      <xdr:rowOff>22860</xdr:rowOff>
    </xdr:to>
    <xdr:pic>
      <xdr:nvPicPr>
        <xdr:cNvPr id="2" name="Imagen 1">
          <a:extLst>
            <a:ext uri="{FF2B5EF4-FFF2-40B4-BE49-F238E27FC236}">
              <a16:creationId xmlns:a16="http://schemas.microsoft.com/office/drawing/2014/main" id="{0983DDC9-E0A1-4338-AE5C-B52D7C76FF0C}"/>
            </a:ext>
          </a:extLst>
        </xdr:cNvPr>
        <xdr:cNvPicPr>
          <a:picLocks noChangeAspect="1"/>
        </xdr:cNvPicPr>
      </xdr:nvPicPr>
      <xdr:blipFill>
        <a:blip xmlns:r="http://schemas.openxmlformats.org/officeDocument/2006/relationships" r:embed="rId1"/>
        <a:stretch>
          <a:fillRect/>
        </a:stretch>
      </xdr:blipFill>
      <xdr:spPr>
        <a:xfrm>
          <a:off x="0" y="1203960"/>
          <a:ext cx="1013460" cy="8001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7</xdr:row>
      <xdr:rowOff>30480</xdr:rowOff>
    </xdr:from>
    <xdr:to>
      <xdr:col>0</xdr:col>
      <xdr:colOff>762000</xdr:colOff>
      <xdr:row>10</xdr:row>
      <xdr:rowOff>53340</xdr:rowOff>
    </xdr:to>
    <xdr:pic>
      <xdr:nvPicPr>
        <xdr:cNvPr id="2" name="Imagen 1">
          <a:extLst>
            <a:ext uri="{FF2B5EF4-FFF2-40B4-BE49-F238E27FC236}">
              <a16:creationId xmlns:a16="http://schemas.microsoft.com/office/drawing/2014/main" id="{FFA219AF-1D3A-4F6C-BDEC-11C29E9D66AE}"/>
            </a:ext>
          </a:extLst>
        </xdr:cNvPr>
        <xdr:cNvPicPr>
          <a:picLocks noChangeAspect="1"/>
        </xdr:cNvPicPr>
      </xdr:nvPicPr>
      <xdr:blipFill>
        <a:blip xmlns:r="http://schemas.openxmlformats.org/officeDocument/2006/relationships" r:embed="rId1"/>
        <a:stretch>
          <a:fillRect/>
        </a:stretch>
      </xdr:blipFill>
      <xdr:spPr>
        <a:xfrm>
          <a:off x="0" y="1348740"/>
          <a:ext cx="762000" cy="6934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22860</xdr:colOff>
      <xdr:row>0</xdr:row>
      <xdr:rowOff>0</xdr:rowOff>
    </xdr:from>
    <xdr:to>
      <xdr:col>1</xdr:col>
      <xdr:colOff>293370</xdr:colOff>
      <xdr:row>5</xdr:row>
      <xdr:rowOff>57150</xdr:rowOff>
    </xdr:to>
    <xdr:pic>
      <xdr:nvPicPr>
        <xdr:cNvPr id="2" name="Imagen 1">
          <a:extLst>
            <a:ext uri="{FF2B5EF4-FFF2-40B4-BE49-F238E27FC236}">
              <a16:creationId xmlns:a16="http://schemas.microsoft.com/office/drawing/2014/main" id="{C9FECB7B-EB90-46CC-B382-64EEB403EB9E}"/>
            </a:ext>
          </a:extLst>
        </xdr:cNvPr>
        <xdr:cNvPicPr>
          <a:picLocks noChangeAspect="1"/>
        </xdr:cNvPicPr>
      </xdr:nvPicPr>
      <xdr:blipFill>
        <a:blip xmlns:r="http://schemas.openxmlformats.org/officeDocument/2006/relationships" r:embed="rId1"/>
        <a:stretch>
          <a:fillRect/>
        </a:stretch>
      </xdr:blipFill>
      <xdr:spPr>
        <a:xfrm>
          <a:off x="22860" y="0"/>
          <a:ext cx="1154430" cy="11239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H53"/>
  <sheetViews>
    <sheetView showGridLines="0" tabSelected="1" zoomScaleNormal="100" workbookViewId="0">
      <selection activeCell="I37" sqref="I37"/>
    </sheetView>
  </sheetViews>
  <sheetFormatPr baseColWidth="10" defaultColWidth="9.140625" defaultRowHeight="14.25" x14ac:dyDescent="0.2"/>
  <cols>
    <col min="1" max="1" width="7.28515625" style="4" customWidth="1"/>
    <col min="2" max="2" width="37.5703125" style="4" customWidth="1"/>
    <col min="3" max="3" width="33.28515625" style="6" customWidth="1"/>
    <col min="4" max="4" width="34.28515625" style="50" customWidth="1"/>
    <col min="5" max="5" width="14.85546875" style="4" customWidth="1"/>
    <col min="6" max="6" width="15.28515625" style="46" customWidth="1"/>
    <col min="7" max="7" width="13" style="4" customWidth="1"/>
    <col min="8" max="8" width="11.28515625" style="4" customWidth="1"/>
    <col min="9" max="16384" width="9.140625" style="4"/>
  </cols>
  <sheetData>
    <row r="1" spans="2:8" ht="15" thickBot="1" x14ac:dyDescent="0.25"/>
    <row r="2" spans="2:8" x14ac:dyDescent="0.2">
      <c r="B2" s="60"/>
      <c r="C2" s="61"/>
      <c r="D2" s="62"/>
    </row>
    <row r="3" spans="2:8" x14ac:dyDescent="0.2">
      <c r="B3" s="63"/>
      <c r="D3" s="64"/>
    </row>
    <row r="4" spans="2:8" x14ac:dyDescent="0.2">
      <c r="B4" s="63"/>
      <c r="D4" s="64"/>
    </row>
    <row r="5" spans="2:8" x14ac:dyDescent="0.2">
      <c r="B5" s="103" t="s">
        <v>0</v>
      </c>
      <c r="C5" s="104"/>
      <c r="D5" s="105"/>
    </row>
    <row r="6" spans="2:8" x14ac:dyDescent="0.2">
      <c r="B6" s="106" t="s">
        <v>120</v>
      </c>
      <c r="C6" s="107"/>
      <c r="D6" s="108"/>
    </row>
    <row r="7" spans="2:8" x14ac:dyDescent="0.2">
      <c r="B7" s="106" t="s">
        <v>1</v>
      </c>
      <c r="C7" s="107"/>
      <c r="D7" s="108"/>
    </row>
    <row r="8" spans="2:8" x14ac:dyDescent="0.2">
      <c r="B8" s="68" t="s">
        <v>2</v>
      </c>
      <c r="D8" s="64"/>
    </row>
    <row r="9" spans="2:8" x14ac:dyDescent="0.2">
      <c r="B9" s="68" t="s">
        <v>3</v>
      </c>
      <c r="D9" s="64"/>
      <c r="F9" s="107"/>
      <c r="G9" s="107"/>
      <c r="H9" s="107"/>
    </row>
    <row r="10" spans="2:8" x14ac:dyDescent="0.2">
      <c r="B10" s="63" t="s">
        <v>4</v>
      </c>
      <c r="C10" s="65" t="s">
        <v>38</v>
      </c>
      <c r="D10" s="69">
        <f>+'N-1 EN CAJA'!C19</f>
        <v>174176</v>
      </c>
      <c r="G10" s="46"/>
      <c r="H10" s="46"/>
    </row>
    <row r="11" spans="2:8" x14ac:dyDescent="0.2">
      <c r="B11" s="63" t="s">
        <v>5</v>
      </c>
      <c r="C11" s="65" t="s">
        <v>39</v>
      </c>
      <c r="D11" s="70">
        <f>+'N-2 EN BANCO'!C20</f>
        <v>7771166.6799999997</v>
      </c>
      <c r="G11" s="46"/>
    </row>
    <row r="12" spans="2:8" x14ac:dyDescent="0.2">
      <c r="B12" s="63" t="s">
        <v>37</v>
      </c>
      <c r="C12" s="65" t="s">
        <v>40</v>
      </c>
      <c r="D12" s="90">
        <v>9400795.5399999991</v>
      </c>
      <c r="E12" s="71"/>
      <c r="G12" s="46"/>
      <c r="H12" s="72"/>
    </row>
    <row r="13" spans="2:8" x14ac:dyDescent="0.2">
      <c r="B13" s="73" t="s">
        <v>6</v>
      </c>
      <c r="D13" s="64">
        <f>D10+D11+D12</f>
        <v>17346138.219999999</v>
      </c>
      <c r="E13" s="46"/>
      <c r="F13" s="50"/>
      <c r="G13" s="46"/>
    </row>
    <row r="14" spans="2:8" x14ac:dyDescent="0.2">
      <c r="B14" s="63"/>
      <c r="D14" s="64"/>
      <c r="E14" s="46"/>
      <c r="G14" s="46"/>
    </row>
    <row r="15" spans="2:8" x14ac:dyDescent="0.2">
      <c r="B15" s="68" t="s">
        <v>7</v>
      </c>
      <c r="C15" s="65" t="s">
        <v>41</v>
      </c>
      <c r="D15" s="64"/>
      <c r="E15" s="46"/>
      <c r="G15" s="46"/>
    </row>
    <row r="16" spans="2:8" x14ac:dyDescent="0.2">
      <c r="B16" s="63" t="s">
        <v>8</v>
      </c>
      <c r="C16" s="4"/>
      <c r="D16" s="70">
        <f>+'N-4 NO CORRIENTES'!C25</f>
        <v>260471279.84</v>
      </c>
      <c r="E16" s="46"/>
      <c r="G16" s="46"/>
    </row>
    <row r="17" spans="2:7" x14ac:dyDescent="0.2">
      <c r="B17" s="63" t="s">
        <v>9</v>
      </c>
      <c r="D17" s="70">
        <f>+'N-4 NO CORRIENTES'!C33</f>
        <v>224353569.33000001</v>
      </c>
      <c r="E17" s="46"/>
      <c r="G17" s="46"/>
    </row>
    <row r="18" spans="2:7" ht="16.5" x14ac:dyDescent="0.35">
      <c r="B18" s="63" t="s">
        <v>10</v>
      </c>
      <c r="D18" s="74">
        <f>+'N-4 NO CORRIENTES'!C43</f>
        <v>41114625.950000003</v>
      </c>
      <c r="E18" s="46"/>
      <c r="G18" s="46"/>
    </row>
    <row r="19" spans="2:7" x14ac:dyDescent="0.2">
      <c r="B19" s="73" t="s">
        <v>11</v>
      </c>
      <c r="D19" s="64">
        <f>SUM(D16:D18)</f>
        <v>525939475.12</v>
      </c>
      <c r="E19" s="46"/>
      <c r="G19" s="46"/>
    </row>
    <row r="20" spans="2:7" ht="16.5" x14ac:dyDescent="0.35">
      <c r="B20" s="63" t="s">
        <v>12</v>
      </c>
      <c r="D20" s="74">
        <v>197720222.81</v>
      </c>
      <c r="E20" s="46"/>
      <c r="G20" s="46"/>
    </row>
    <row r="21" spans="2:7" x14ac:dyDescent="0.2">
      <c r="B21" s="73" t="s">
        <v>13</v>
      </c>
      <c r="D21" s="64">
        <f>D19-D20</f>
        <v>328219252.31</v>
      </c>
      <c r="E21" s="46"/>
      <c r="G21" s="46"/>
    </row>
    <row r="22" spans="2:7" x14ac:dyDescent="0.2">
      <c r="B22" s="63"/>
      <c r="D22" s="64"/>
      <c r="E22" s="46"/>
      <c r="G22" s="46"/>
    </row>
    <row r="23" spans="2:7" ht="16.5" x14ac:dyDescent="0.35">
      <c r="B23" s="75" t="s">
        <v>14</v>
      </c>
      <c r="D23" s="76">
        <f>D13+D21</f>
        <v>345565390.52999997</v>
      </c>
      <c r="E23" s="46"/>
      <c r="G23" s="46"/>
    </row>
    <row r="24" spans="2:7" x14ac:dyDescent="0.2">
      <c r="B24" s="63"/>
      <c r="D24" s="64"/>
      <c r="E24" s="46"/>
      <c r="G24" s="46"/>
    </row>
    <row r="25" spans="2:7" x14ac:dyDescent="0.2">
      <c r="B25" s="68" t="s">
        <v>15</v>
      </c>
      <c r="D25" s="64"/>
      <c r="E25" s="46"/>
      <c r="G25" s="77"/>
    </row>
    <row r="26" spans="2:7" x14ac:dyDescent="0.2">
      <c r="B26" s="68" t="s">
        <v>16</v>
      </c>
      <c r="D26" s="64"/>
      <c r="E26" s="46"/>
      <c r="G26" s="46"/>
    </row>
    <row r="27" spans="2:7" x14ac:dyDescent="0.2">
      <c r="B27" s="63" t="s">
        <v>17</v>
      </c>
      <c r="C27" s="65" t="s">
        <v>42</v>
      </c>
      <c r="D27" s="89">
        <v>101226351.99000005</v>
      </c>
      <c r="E27" s="46"/>
      <c r="G27" s="46"/>
    </row>
    <row r="28" spans="2:7" x14ac:dyDescent="0.2">
      <c r="B28" s="73" t="s">
        <v>18</v>
      </c>
      <c r="D28" s="64">
        <f>D27</f>
        <v>101226351.99000005</v>
      </c>
      <c r="E28" s="46"/>
      <c r="G28" s="46"/>
    </row>
    <row r="29" spans="2:7" x14ac:dyDescent="0.2">
      <c r="B29" s="63"/>
      <c r="D29" s="64"/>
    </row>
    <row r="30" spans="2:7" x14ac:dyDescent="0.2">
      <c r="B30" s="68" t="s">
        <v>19</v>
      </c>
      <c r="D30" s="64">
        <v>0</v>
      </c>
    </row>
    <row r="31" spans="2:7" x14ac:dyDescent="0.2">
      <c r="B31" s="68"/>
      <c r="D31" s="64"/>
    </row>
    <row r="32" spans="2:7" ht="16.5" x14ac:dyDescent="0.35">
      <c r="B32" s="75" t="s">
        <v>20</v>
      </c>
      <c r="D32" s="76">
        <v>102757978.14</v>
      </c>
    </row>
    <row r="33" spans="2:6" x14ac:dyDescent="0.2">
      <c r="B33" s="68" t="s">
        <v>21</v>
      </c>
      <c r="D33" s="64"/>
    </row>
    <row r="34" spans="2:6" ht="16.5" x14ac:dyDescent="0.35">
      <c r="B34" s="63" t="s">
        <v>22</v>
      </c>
      <c r="D34" s="74">
        <f>D23-D32</f>
        <v>242807412.38999999</v>
      </c>
    </row>
    <row r="35" spans="2:6" x14ac:dyDescent="0.2">
      <c r="B35" s="75" t="s">
        <v>23</v>
      </c>
      <c r="D35" s="64">
        <f>D23-D32</f>
        <v>242807412.38999999</v>
      </c>
    </row>
    <row r="36" spans="2:6" x14ac:dyDescent="0.2">
      <c r="B36" s="63"/>
      <c r="C36" s="78"/>
      <c r="D36" s="64"/>
    </row>
    <row r="37" spans="2:6" ht="16.5" x14ac:dyDescent="0.35">
      <c r="B37" s="73" t="s">
        <v>24</v>
      </c>
      <c r="D37" s="76">
        <f>D32+D35</f>
        <v>345565390.52999997</v>
      </c>
    </row>
    <row r="38" spans="2:6" ht="15" thickBot="1" x14ac:dyDescent="0.25">
      <c r="B38" s="79"/>
      <c r="C38" s="80"/>
      <c r="D38" s="81"/>
    </row>
    <row r="39" spans="2:6" x14ac:dyDescent="0.2">
      <c r="B39" s="63"/>
      <c r="D39" s="64"/>
    </row>
    <row r="40" spans="2:6" x14ac:dyDescent="0.2">
      <c r="B40" s="93" t="s">
        <v>25</v>
      </c>
      <c r="C40" s="48" t="s">
        <v>26</v>
      </c>
      <c r="D40" s="67" t="s">
        <v>27</v>
      </c>
    </row>
    <row r="41" spans="2:6" x14ac:dyDescent="0.2">
      <c r="B41" s="63"/>
      <c r="C41" s="4"/>
      <c r="D41" s="67"/>
    </row>
    <row r="42" spans="2:6" x14ac:dyDescent="0.2">
      <c r="B42" s="63"/>
      <c r="C42" s="4"/>
      <c r="D42" s="67"/>
    </row>
    <row r="43" spans="2:6" ht="30" customHeight="1" x14ac:dyDescent="0.2">
      <c r="B43" s="66" t="s">
        <v>28</v>
      </c>
      <c r="C43" s="48" t="s">
        <v>29</v>
      </c>
      <c r="D43" s="82" t="s">
        <v>28</v>
      </c>
    </row>
    <row r="44" spans="2:6" s="52" customFormat="1" ht="15" customHeight="1" x14ac:dyDescent="0.2">
      <c r="B44" s="91" t="s">
        <v>52</v>
      </c>
      <c r="C44" s="45" t="s">
        <v>35</v>
      </c>
      <c r="D44" s="92" t="s">
        <v>30</v>
      </c>
      <c r="F44" s="59"/>
    </row>
    <row r="45" spans="2:6" ht="14.25" customHeight="1" thickBot="1" x14ac:dyDescent="0.25">
      <c r="B45" s="83" t="s">
        <v>54</v>
      </c>
      <c r="C45" s="84" t="s">
        <v>34</v>
      </c>
      <c r="D45" s="85" t="s">
        <v>33</v>
      </c>
    </row>
    <row r="47" spans="2:6" x14ac:dyDescent="0.2">
      <c r="B47" s="6" t="s">
        <v>36</v>
      </c>
      <c r="C47" s="4"/>
      <c r="D47" s="4"/>
    </row>
    <row r="48" spans="2:6" s="87" customFormat="1" ht="16.899999999999999" customHeight="1" x14ac:dyDescent="0.25">
      <c r="B48" s="109" t="s">
        <v>133</v>
      </c>
      <c r="C48" s="109"/>
      <c r="D48" s="109"/>
      <c r="E48" s="7"/>
      <c r="F48" s="86"/>
    </row>
    <row r="49" spans="2:6" s="87" customFormat="1" ht="22.5" customHeight="1" x14ac:dyDescent="0.25">
      <c r="B49" s="109" t="s">
        <v>129</v>
      </c>
      <c r="C49" s="109"/>
      <c r="D49" s="109"/>
      <c r="E49" s="7"/>
      <c r="F49" s="86"/>
    </row>
    <row r="50" spans="2:6" s="87" customFormat="1" ht="22.5" customHeight="1" x14ac:dyDescent="0.25">
      <c r="B50" s="110" t="s">
        <v>131</v>
      </c>
      <c r="C50" s="110"/>
      <c r="D50" s="110"/>
      <c r="E50" s="8"/>
      <c r="F50" s="88"/>
    </row>
    <row r="51" spans="2:6" s="87" customFormat="1" ht="22.5" customHeight="1" x14ac:dyDescent="0.25">
      <c r="B51" s="109" t="s">
        <v>134</v>
      </c>
      <c r="C51" s="109"/>
      <c r="D51" s="109"/>
      <c r="E51" s="7"/>
      <c r="F51" s="86"/>
    </row>
    <row r="52" spans="2:6" s="87" customFormat="1" ht="22.5" customHeight="1" x14ac:dyDescent="0.25">
      <c r="B52" s="102" t="s">
        <v>132</v>
      </c>
      <c r="C52" s="102"/>
      <c r="D52" s="102"/>
      <c r="E52" s="7"/>
      <c r="F52" s="86"/>
    </row>
    <row r="53" spans="2:6" x14ac:dyDescent="0.2">
      <c r="B53" s="5"/>
      <c r="C53" s="5"/>
      <c r="D53" s="5"/>
      <c r="E53" s="5"/>
    </row>
  </sheetData>
  <mergeCells count="9">
    <mergeCell ref="B52:D52"/>
    <mergeCell ref="B5:D5"/>
    <mergeCell ref="B6:D6"/>
    <mergeCell ref="B7:D7"/>
    <mergeCell ref="F9:H9"/>
    <mergeCell ref="B48:D48"/>
    <mergeCell ref="B49:D49"/>
    <mergeCell ref="B50:D50"/>
    <mergeCell ref="B51:D51"/>
  </mergeCells>
  <pageMargins left="0.89" right="0.25" top="0.74803149606299213" bottom="0.74803149606299213" header="0.31496062992125984" footer="0.31496062992125984"/>
  <pageSetup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F52B2-C4F8-4E52-A2BD-BAE026CCB990}">
  <dimension ref="A2:H29"/>
  <sheetViews>
    <sheetView showGridLines="0" workbookViewId="0">
      <selection activeCell="A12" sqref="A12:C12"/>
    </sheetView>
  </sheetViews>
  <sheetFormatPr baseColWidth="10" defaultColWidth="9.140625" defaultRowHeight="14.25" x14ac:dyDescent="0.25"/>
  <cols>
    <col min="1" max="1" width="38.28515625" style="34" customWidth="1"/>
    <col min="2" max="2" width="16.5703125" style="34" customWidth="1"/>
    <col min="3" max="3" width="24.42578125" style="34" customWidth="1"/>
    <col min="4" max="16384" width="9.140625" style="34"/>
  </cols>
  <sheetData>
    <row r="2" spans="1:8" ht="18" x14ac:dyDescent="0.25">
      <c r="A2" s="112" t="s">
        <v>84</v>
      </c>
      <c r="B2" s="112"/>
      <c r="C2" s="112"/>
    </row>
    <row r="8" spans="1:8" s="18" customFormat="1" ht="21" customHeight="1" x14ac:dyDescent="0.25">
      <c r="A8" s="101" t="s">
        <v>44</v>
      </c>
      <c r="B8" s="101"/>
      <c r="C8" s="101"/>
      <c r="E8" s="12"/>
      <c r="F8" s="12"/>
      <c r="G8" s="12"/>
      <c r="H8" s="12"/>
    </row>
    <row r="9" spans="1:8" s="18" customFormat="1" ht="17.45" customHeight="1" x14ac:dyDescent="0.25">
      <c r="A9" s="111" t="s">
        <v>45</v>
      </c>
      <c r="B9" s="111"/>
      <c r="C9" s="111"/>
      <c r="E9" s="20"/>
      <c r="F9" s="20"/>
      <c r="G9" s="20"/>
      <c r="H9" s="20"/>
    </row>
    <row r="10" spans="1:8" s="18" customFormat="1" ht="17.45" customHeight="1" x14ac:dyDescent="0.25">
      <c r="A10" s="111" t="s">
        <v>46</v>
      </c>
      <c r="B10" s="111"/>
      <c r="C10" s="111"/>
      <c r="E10" s="20"/>
      <c r="F10" s="20"/>
      <c r="G10" s="20"/>
      <c r="H10" s="20"/>
    </row>
    <row r="11" spans="1:8" s="18" customFormat="1" ht="17.45" customHeight="1" x14ac:dyDescent="0.25">
      <c r="A11" s="111" t="s">
        <v>81</v>
      </c>
      <c r="B11" s="111"/>
      <c r="C11" s="111"/>
      <c r="E11" s="20"/>
      <c r="F11" s="20"/>
      <c r="G11" s="20"/>
      <c r="H11" s="20"/>
    </row>
    <row r="12" spans="1:8" s="18" customFormat="1" ht="17.45" customHeight="1" x14ac:dyDescent="0.25">
      <c r="A12" s="111" t="s">
        <v>47</v>
      </c>
      <c r="B12" s="111"/>
      <c r="C12" s="111"/>
      <c r="E12" s="20"/>
      <c r="F12" s="20"/>
      <c r="G12" s="20"/>
      <c r="H12" s="20"/>
    </row>
    <row r="13" spans="1:8" s="18" customFormat="1" ht="17.45" customHeight="1" x14ac:dyDescent="0.25">
      <c r="A13" s="111" t="s">
        <v>48</v>
      </c>
      <c r="B13" s="111"/>
      <c r="C13" s="111"/>
      <c r="E13" s="20"/>
      <c r="F13" s="20"/>
      <c r="G13" s="20"/>
      <c r="H13" s="20"/>
    </row>
    <row r="14" spans="1:8" s="18" customFormat="1" ht="17.45" customHeight="1" x14ac:dyDescent="0.25">
      <c r="A14" s="19"/>
      <c r="B14" s="19"/>
      <c r="C14" s="19"/>
      <c r="E14" s="20"/>
      <c r="F14" s="20"/>
      <c r="G14" s="20"/>
      <c r="H14" s="20"/>
    </row>
    <row r="15" spans="1:8" s="18" customFormat="1" ht="24.6" customHeight="1" x14ac:dyDescent="0.25">
      <c r="A15" s="21" t="s">
        <v>82</v>
      </c>
      <c r="B15" s="33" t="s">
        <v>125</v>
      </c>
      <c r="C15" s="33" t="s">
        <v>124</v>
      </c>
      <c r="E15" s="20"/>
      <c r="F15" s="20"/>
      <c r="G15" s="20"/>
      <c r="H15" s="20"/>
    </row>
    <row r="16" spans="1:8" ht="23.45" customHeight="1" x14ac:dyDescent="0.25">
      <c r="A16" s="35" t="s">
        <v>32</v>
      </c>
      <c r="B16" s="36">
        <v>350000</v>
      </c>
      <c r="C16" s="36">
        <v>83804</v>
      </c>
    </row>
    <row r="17" spans="1:6" ht="23.45" customHeight="1" x14ac:dyDescent="0.25">
      <c r="A17" s="35" t="s">
        <v>85</v>
      </c>
      <c r="B17" s="36">
        <v>200000</v>
      </c>
      <c r="C17" s="36">
        <v>51272</v>
      </c>
    </row>
    <row r="18" spans="1:6" ht="23.45" customHeight="1" x14ac:dyDescent="0.25">
      <c r="A18" s="35" t="s">
        <v>43</v>
      </c>
      <c r="B18" s="36">
        <v>50000</v>
      </c>
      <c r="C18" s="36">
        <v>39100</v>
      </c>
    </row>
    <row r="19" spans="1:6" ht="23.45" customHeight="1" x14ac:dyDescent="0.25">
      <c r="A19" s="37" t="s">
        <v>31</v>
      </c>
      <c r="B19" s="44">
        <f>SUM(B16:B18)</f>
        <v>600000</v>
      </c>
      <c r="C19" s="38">
        <f>SUM(C16:C18)</f>
        <v>174176</v>
      </c>
    </row>
    <row r="23" spans="1:6" x14ac:dyDescent="0.25">
      <c r="A23" s="34" t="s">
        <v>50</v>
      </c>
      <c r="C23" s="39" t="s">
        <v>51</v>
      </c>
      <c r="E23" s="39"/>
      <c r="F23" s="39"/>
    </row>
    <row r="24" spans="1:6" x14ac:dyDescent="0.25">
      <c r="A24" s="40"/>
      <c r="B24" s="40"/>
      <c r="C24" s="39"/>
      <c r="E24" s="39"/>
      <c r="F24" s="39"/>
    </row>
    <row r="25" spans="1:6" x14ac:dyDescent="0.25">
      <c r="A25" s="40"/>
      <c r="B25" s="40"/>
      <c r="C25" s="39"/>
      <c r="E25" s="39"/>
      <c r="F25" s="39"/>
    </row>
    <row r="26" spans="1:6" ht="15" x14ac:dyDescent="0.25">
      <c r="A26" s="41" t="s">
        <v>52</v>
      </c>
      <c r="B26" s="41"/>
      <c r="C26" s="42" t="s">
        <v>53</v>
      </c>
      <c r="E26" s="39"/>
      <c r="F26" s="39"/>
    </row>
    <row r="27" spans="1:6" x14ac:dyDescent="0.25">
      <c r="A27" s="34" t="s">
        <v>54</v>
      </c>
      <c r="C27" s="39" t="s">
        <v>34</v>
      </c>
      <c r="E27" s="39"/>
      <c r="F27" s="39"/>
    </row>
    <row r="28" spans="1:6" x14ac:dyDescent="0.25">
      <c r="A28" s="40"/>
      <c r="B28" s="40"/>
      <c r="D28" s="39"/>
      <c r="E28" s="39"/>
      <c r="F28" s="39"/>
    </row>
    <row r="29" spans="1:6" x14ac:dyDescent="0.25">
      <c r="A29" s="43" t="s">
        <v>126</v>
      </c>
      <c r="B29" s="24"/>
      <c r="D29" s="39"/>
      <c r="E29" s="39"/>
      <c r="F29" s="39"/>
    </row>
  </sheetData>
  <mergeCells count="7">
    <mergeCell ref="A12:C12"/>
    <mergeCell ref="A13:C13"/>
    <mergeCell ref="A2:C2"/>
    <mergeCell ref="A8:C8"/>
    <mergeCell ref="A9:C9"/>
    <mergeCell ref="A10:C10"/>
    <mergeCell ref="A11:C11"/>
  </mergeCells>
  <pageMargins left="1.46"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EE0D5-488C-48D4-89F4-9732F1D06200}">
  <dimension ref="A1:G30"/>
  <sheetViews>
    <sheetView showGridLines="0" topLeftCell="A6" workbookViewId="0">
      <selection activeCell="C17" sqref="C17"/>
    </sheetView>
  </sheetViews>
  <sheetFormatPr baseColWidth="10" defaultColWidth="11.5703125" defaultRowHeight="15" x14ac:dyDescent="0.25"/>
  <cols>
    <col min="1" max="1" width="30.7109375" style="17" bestFit="1" customWidth="1"/>
    <col min="2" max="2" width="21" style="17" customWidth="1"/>
    <col min="3" max="3" width="14.140625" style="16" bestFit="1" customWidth="1"/>
    <col min="4" max="16384" width="11.5703125" style="17"/>
  </cols>
  <sheetData>
    <row r="1" spans="1:7" x14ac:dyDescent="0.25">
      <c r="C1" s="17"/>
    </row>
    <row r="2" spans="1:7" x14ac:dyDescent="0.25">
      <c r="C2" s="17"/>
    </row>
    <row r="3" spans="1:7" ht="18" x14ac:dyDescent="0.25">
      <c r="A3" s="112" t="s">
        <v>123</v>
      </c>
      <c r="B3" s="112"/>
      <c r="C3" s="112"/>
    </row>
    <row r="4" spans="1:7" x14ac:dyDescent="0.25">
      <c r="C4" s="17"/>
    </row>
    <row r="5" spans="1:7" x14ac:dyDescent="0.25">
      <c r="C5" s="17"/>
    </row>
    <row r="6" spans="1:7" x14ac:dyDescent="0.25">
      <c r="C6" s="17"/>
    </row>
    <row r="7" spans="1:7" x14ac:dyDescent="0.25">
      <c r="C7" s="17"/>
    </row>
    <row r="8" spans="1:7" x14ac:dyDescent="0.25">
      <c r="C8" s="17"/>
    </row>
    <row r="9" spans="1:7" s="18" customFormat="1" ht="21" customHeight="1" x14ac:dyDescent="0.25">
      <c r="A9" s="101" t="s">
        <v>44</v>
      </c>
      <c r="B9" s="101"/>
      <c r="C9" s="101"/>
      <c r="D9" s="12"/>
      <c r="E9" s="12"/>
      <c r="F9" s="12"/>
      <c r="G9" s="12"/>
    </row>
    <row r="10" spans="1:7" s="18" customFormat="1" ht="17.45" customHeight="1" x14ac:dyDescent="0.25">
      <c r="A10" s="111" t="s">
        <v>45</v>
      </c>
      <c r="B10" s="111"/>
      <c r="C10" s="111"/>
      <c r="D10" s="20"/>
      <c r="E10" s="20"/>
      <c r="F10" s="20"/>
      <c r="G10" s="20"/>
    </row>
    <row r="11" spans="1:7" s="18" customFormat="1" ht="17.45" customHeight="1" x14ac:dyDescent="0.25">
      <c r="A11" s="111" t="s">
        <v>46</v>
      </c>
      <c r="B11" s="111"/>
      <c r="C11" s="111"/>
      <c r="D11" s="20"/>
      <c r="E11" s="20"/>
      <c r="F11" s="20"/>
      <c r="G11" s="20"/>
    </row>
    <row r="12" spans="1:7" s="18" customFormat="1" ht="17.45" customHeight="1" x14ac:dyDescent="0.25">
      <c r="A12" s="111" t="s">
        <v>128</v>
      </c>
      <c r="B12" s="111"/>
      <c r="C12" s="111"/>
      <c r="D12" s="20"/>
      <c r="E12" s="20"/>
      <c r="F12" s="20"/>
      <c r="G12" s="20"/>
    </row>
    <row r="13" spans="1:7" s="18" customFormat="1" ht="17.45" customHeight="1" x14ac:dyDescent="0.25">
      <c r="A13" s="111" t="s">
        <v>47</v>
      </c>
      <c r="B13" s="111"/>
      <c r="C13" s="111"/>
      <c r="D13" s="20"/>
      <c r="E13" s="20"/>
      <c r="F13" s="20"/>
      <c r="G13" s="20"/>
    </row>
    <row r="14" spans="1:7" s="18" customFormat="1" ht="17.45" customHeight="1" x14ac:dyDescent="0.25">
      <c r="A14" s="111" t="s">
        <v>48</v>
      </c>
      <c r="B14" s="111"/>
      <c r="C14" s="111"/>
      <c r="D14" s="20"/>
      <c r="E14" s="20"/>
      <c r="F14" s="20"/>
      <c r="G14" s="20"/>
    </row>
    <row r="17" spans="1:4" ht="20.45" customHeight="1" x14ac:dyDescent="0.25">
      <c r="A17" s="26" t="s">
        <v>82</v>
      </c>
      <c r="B17" s="26" t="s">
        <v>86</v>
      </c>
      <c r="C17" s="27" t="s">
        <v>83</v>
      </c>
    </row>
    <row r="18" spans="1:4" ht="28.9" customHeight="1" x14ac:dyDescent="0.25">
      <c r="A18" s="22" t="s">
        <v>121</v>
      </c>
      <c r="B18" s="28">
        <v>2400165429</v>
      </c>
      <c r="C18" s="23">
        <v>1362242.15</v>
      </c>
    </row>
    <row r="19" spans="1:4" ht="28.9" customHeight="1" x14ac:dyDescent="0.25">
      <c r="A19" s="22" t="s">
        <v>122</v>
      </c>
      <c r="B19" s="28">
        <v>3140000768</v>
      </c>
      <c r="C19" s="23">
        <v>6408924.5300000003</v>
      </c>
    </row>
    <row r="20" spans="1:4" ht="21" customHeight="1" x14ac:dyDescent="0.25">
      <c r="A20" s="113" t="s">
        <v>31</v>
      </c>
      <c r="B20" s="114"/>
      <c r="C20" s="25">
        <f>SUM(C18:C19)</f>
        <v>7771166.6799999997</v>
      </c>
    </row>
    <row r="21" spans="1:4" ht="21" customHeight="1" x14ac:dyDescent="0.25">
      <c r="A21" s="29"/>
      <c r="B21" s="29"/>
      <c r="C21" s="30"/>
    </row>
    <row r="23" spans="1:4" x14ac:dyDescent="0.25">
      <c r="A23" t="s">
        <v>50</v>
      </c>
      <c r="B23"/>
      <c r="C23" s="3" t="s">
        <v>51</v>
      </c>
    </row>
    <row r="26" spans="1:4" x14ac:dyDescent="0.25">
      <c r="A26" s="31"/>
      <c r="C26" s="32"/>
      <c r="D26" s="31"/>
    </row>
    <row r="27" spans="1:4" x14ac:dyDescent="0.25">
      <c r="A27" s="15" t="s">
        <v>52</v>
      </c>
      <c r="B27" s="1"/>
      <c r="C27" s="2" t="s">
        <v>53</v>
      </c>
    </row>
    <row r="28" spans="1:4" x14ac:dyDescent="0.25">
      <c r="A28" t="s">
        <v>54</v>
      </c>
      <c r="B28"/>
      <c r="C28" s="3" t="s">
        <v>34</v>
      </c>
    </row>
    <row r="29" spans="1:4" x14ac:dyDescent="0.25">
      <c r="A29" s="14"/>
      <c r="B29"/>
      <c r="C29" s="3"/>
    </row>
    <row r="30" spans="1:4" x14ac:dyDescent="0.25">
      <c r="A30" s="5" t="s">
        <v>127</v>
      </c>
      <c r="B30"/>
      <c r="C30" s="3"/>
    </row>
  </sheetData>
  <mergeCells count="8">
    <mergeCell ref="A20:B20"/>
    <mergeCell ref="A3:C3"/>
    <mergeCell ref="A9:C9"/>
    <mergeCell ref="A10:C10"/>
    <mergeCell ref="A11:C11"/>
    <mergeCell ref="A12:C12"/>
    <mergeCell ref="A13:C13"/>
    <mergeCell ref="A14:C14"/>
  </mergeCells>
  <pageMargins left="1.3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DC7C0-1241-42FA-A1C7-BFF9819A8DDC}">
  <sheetPr>
    <pageSetUpPr fitToPage="1"/>
  </sheetPr>
  <dimension ref="A1:G54"/>
  <sheetViews>
    <sheetView showGridLines="0" topLeftCell="A3" workbookViewId="0">
      <selection activeCell="C44" sqref="C44"/>
    </sheetView>
  </sheetViews>
  <sheetFormatPr baseColWidth="10" defaultColWidth="11.5703125" defaultRowHeight="14.25" x14ac:dyDescent="0.2"/>
  <cols>
    <col min="1" max="1" width="12.85546875" style="4" customWidth="1"/>
    <col min="2" max="2" width="74.28515625" style="4" customWidth="1"/>
    <col min="3" max="3" width="24" style="46" customWidth="1"/>
    <col min="4" max="4" width="20" style="46" bestFit="1" customWidth="1"/>
    <col min="5" max="5" width="14.140625" style="46" bestFit="1" customWidth="1"/>
    <col min="6" max="6" width="15.140625" style="4" bestFit="1" customWidth="1"/>
    <col min="7" max="16384" width="11.5703125" style="4"/>
  </cols>
  <sheetData>
    <row r="1" spans="1:7" ht="15" x14ac:dyDescent="0.2">
      <c r="A1" s="100" t="s">
        <v>130</v>
      </c>
      <c r="B1" s="100"/>
      <c r="C1" s="100"/>
    </row>
    <row r="2" spans="1:7" s="9" customFormat="1" ht="13.5" customHeight="1" x14ac:dyDescent="0.25">
      <c r="C2" s="10"/>
      <c r="E2" s="11"/>
    </row>
    <row r="3" spans="1:7" s="9" customFormat="1" ht="21" customHeight="1" x14ac:dyDescent="0.25">
      <c r="B3" s="101" t="s">
        <v>44</v>
      </c>
      <c r="C3" s="101"/>
      <c r="D3" s="12"/>
      <c r="E3" s="12"/>
      <c r="F3" s="12"/>
      <c r="G3" s="12"/>
    </row>
    <row r="4" spans="1:7" s="9" customFormat="1" ht="17.45" customHeight="1" x14ac:dyDescent="0.25">
      <c r="B4" s="99" t="s">
        <v>45</v>
      </c>
      <c r="C4" s="99"/>
      <c r="D4" s="13"/>
      <c r="E4" s="13"/>
      <c r="F4" s="13"/>
      <c r="G4" s="13"/>
    </row>
    <row r="5" spans="1:7" s="9" customFormat="1" ht="17.45" customHeight="1" x14ac:dyDescent="0.25">
      <c r="B5" s="99" t="s">
        <v>46</v>
      </c>
      <c r="C5" s="99"/>
      <c r="D5" s="13"/>
      <c r="E5" s="13"/>
      <c r="F5" s="13"/>
      <c r="G5" s="13"/>
    </row>
    <row r="6" spans="1:7" s="9" customFormat="1" ht="17.45" customHeight="1" x14ac:dyDescent="0.25">
      <c r="B6" s="99" t="s">
        <v>49</v>
      </c>
      <c r="C6" s="99"/>
      <c r="D6" s="13"/>
      <c r="E6" s="13"/>
      <c r="F6" s="13"/>
      <c r="G6" s="13"/>
    </row>
    <row r="7" spans="1:7" s="9" customFormat="1" ht="17.45" customHeight="1" x14ac:dyDescent="0.25">
      <c r="B7" s="99" t="s">
        <v>47</v>
      </c>
      <c r="C7" s="99"/>
      <c r="D7" s="13"/>
      <c r="E7" s="13"/>
      <c r="F7" s="13"/>
      <c r="G7" s="13"/>
    </row>
    <row r="8" spans="1:7" s="9" customFormat="1" ht="17.45" customHeight="1" x14ac:dyDescent="0.25">
      <c r="B8" s="99" t="s">
        <v>48</v>
      </c>
      <c r="C8" s="99"/>
      <c r="D8" s="13"/>
      <c r="E8" s="13"/>
      <c r="F8" s="13"/>
      <c r="G8" s="13"/>
    </row>
    <row r="9" spans="1:7" s="34" customFormat="1" ht="21" customHeight="1" x14ac:dyDescent="0.25">
      <c r="A9" s="47" t="s">
        <v>87</v>
      </c>
      <c r="B9" s="47" t="s">
        <v>82</v>
      </c>
      <c r="C9" s="47" t="s">
        <v>83</v>
      </c>
      <c r="D9" s="39"/>
      <c r="E9" s="39"/>
    </row>
    <row r="10" spans="1:7" x14ac:dyDescent="0.2">
      <c r="A10" s="94" t="s">
        <v>137</v>
      </c>
      <c r="B10" s="95" t="s">
        <v>88</v>
      </c>
      <c r="C10" s="96">
        <v>22074128.920000002</v>
      </c>
    </row>
    <row r="11" spans="1:7" x14ac:dyDescent="0.2">
      <c r="A11" s="94" t="s">
        <v>55</v>
      </c>
      <c r="B11" s="95" t="s">
        <v>89</v>
      </c>
      <c r="C11" s="96">
        <v>279962.87</v>
      </c>
    </row>
    <row r="12" spans="1:7" x14ac:dyDescent="0.2">
      <c r="A12" s="94" t="s">
        <v>56</v>
      </c>
      <c r="B12" s="95" t="s">
        <v>90</v>
      </c>
      <c r="C12" s="96">
        <v>66764142.549999997</v>
      </c>
    </row>
    <row r="13" spans="1:7" x14ac:dyDescent="0.2">
      <c r="A13" s="94" t="s">
        <v>57</v>
      </c>
      <c r="B13" s="95" t="s">
        <v>91</v>
      </c>
      <c r="C13" s="96">
        <v>6557360.9100000001</v>
      </c>
    </row>
    <row r="14" spans="1:7" x14ac:dyDescent="0.2">
      <c r="A14" s="94" t="s">
        <v>58</v>
      </c>
      <c r="B14" s="95" t="s">
        <v>92</v>
      </c>
      <c r="C14" s="96">
        <v>3749789.15</v>
      </c>
    </row>
    <row r="15" spans="1:7" x14ac:dyDescent="0.2">
      <c r="A15" s="94" t="s">
        <v>59</v>
      </c>
      <c r="B15" s="95" t="s">
        <v>93</v>
      </c>
      <c r="C15" s="96">
        <v>5126087.57</v>
      </c>
    </row>
    <row r="16" spans="1:7" x14ac:dyDescent="0.2">
      <c r="A16" s="94" t="s">
        <v>60</v>
      </c>
      <c r="B16" s="95" t="s">
        <v>94</v>
      </c>
      <c r="C16" s="96">
        <v>7465128.2699999996</v>
      </c>
    </row>
    <row r="17" spans="1:6" x14ac:dyDescent="0.2">
      <c r="A17" s="94" t="s">
        <v>61</v>
      </c>
      <c r="B17" s="95" t="s">
        <v>95</v>
      </c>
      <c r="C17" s="96">
        <v>1238062.3899999999</v>
      </c>
    </row>
    <row r="18" spans="1:6" x14ac:dyDescent="0.2">
      <c r="A18" s="94" t="s">
        <v>62</v>
      </c>
      <c r="B18" s="95" t="s">
        <v>96</v>
      </c>
      <c r="C18" s="96">
        <v>5731328.8399999999</v>
      </c>
    </row>
    <row r="19" spans="1:6" x14ac:dyDescent="0.2">
      <c r="A19" s="94" t="s">
        <v>63</v>
      </c>
      <c r="B19" s="95" t="s">
        <v>97</v>
      </c>
      <c r="C19" s="96">
        <v>448491.26</v>
      </c>
    </row>
    <row r="20" spans="1:6" x14ac:dyDescent="0.2">
      <c r="A20" s="94" t="s">
        <v>64</v>
      </c>
      <c r="B20" s="95" t="s">
        <v>98</v>
      </c>
      <c r="C20" s="96">
        <v>13399216.529999999</v>
      </c>
    </row>
    <row r="21" spans="1:6" x14ac:dyDescent="0.2">
      <c r="A21" s="94" t="s">
        <v>65</v>
      </c>
      <c r="B21" s="95" t="s">
        <v>99</v>
      </c>
      <c r="C21" s="96">
        <v>10225979.529999999</v>
      </c>
    </row>
    <row r="22" spans="1:6" x14ac:dyDescent="0.2">
      <c r="A22" s="94" t="s">
        <v>66</v>
      </c>
      <c r="B22" s="95" t="s">
        <v>100</v>
      </c>
      <c r="C22" s="96">
        <v>10944452.58</v>
      </c>
    </row>
    <row r="23" spans="1:6" x14ac:dyDescent="0.2">
      <c r="A23" s="94" t="s">
        <v>67</v>
      </c>
      <c r="B23" s="95" t="s">
        <v>101</v>
      </c>
      <c r="C23" s="96">
        <v>43223937.07</v>
      </c>
    </row>
    <row r="24" spans="1:6" x14ac:dyDescent="0.2">
      <c r="A24" s="94" t="s">
        <v>68</v>
      </c>
      <c r="B24" s="95" t="s">
        <v>102</v>
      </c>
      <c r="C24" s="96">
        <v>63243211.399999999</v>
      </c>
    </row>
    <row r="25" spans="1:6" x14ac:dyDescent="0.2">
      <c r="A25" s="48"/>
      <c r="B25" s="49" t="s">
        <v>103</v>
      </c>
      <c r="C25" s="50">
        <f>SUM(C10:C24)</f>
        <v>260471279.84</v>
      </c>
      <c r="D25" s="50"/>
      <c r="E25" s="50"/>
      <c r="F25" s="51"/>
    </row>
    <row r="26" spans="1:6" ht="15" x14ac:dyDescent="0.2">
      <c r="A26" s="48"/>
      <c r="B26" s="52"/>
      <c r="C26" s="53"/>
    </row>
    <row r="27" spans="1:6" x14ac:dyDescent="0.2">
      <c r="A27" s="94" t="s">
        <v>69</v>
      </c>
      <c r="B27" s="95" t="s">
        <v>104</v>
      </c>
      <c r="C27" s="97">
        <v>191584170.5</v>
      </c>
    </row>
    <row r="28" spans="1:6" x14ac:dyDescent="0.2">
      <c r="A28" s="94" t="s">
        <v>70</v>
      </c>
      <c r="B28" s="95" t="s">
        <v>105</v>
      </c>
      <c r="C28" s="97">
        <v>144165.85999999999</v>
      </c>
    </row>
    <row r="29" spans="1:6" x14ac:dyDescent="0.2">
      <c r="A29" s="94" t="s">
        <v>71</v>
      </c>
      <c r="B29" s="95" t="s">
        <v>106</v>
      </c>
      <c r="C29" s="97">
        <v>523514.32</v>
      </c>
    </row>
    <row r="30" spans="1:6" x14ac:dyDescent="0.2">
      <c r="A30" s="94" t="s">
        <v>72</v>
      </c>
      <c r="B30" s="95" t="s">
        <v>107</v>
      </c>
      <c r="C30" s="97">
        <v>33736.22</v>
      </c>
    </row>
    <row r="31" spans="1:6" x14ac:dyDescent="0.2">
      <c r="A31" s="94" t="s">
        <v>73</v>
      </c>
      <c r="B31" s="95" t="s">
        <v>108</v>
      </c>
      <c r="C31" s="97">
        <v>83898</v>
      </c>
    </row>
    <row r="32" spans="1:6" x14ac:dyDescent="0.2">
      <c r="A32" s="94" t="s">
        <v>74</v>
      </c>
      <c r="B32" s="95" t="s">
        <v>109</v>
      </c>
      <c r="C32" s="97">
        <v>31984084.43</v>
      </c>
    </row>
    <row r="33" spans="1:5" x14ac:dyDescent="0.2">
      <c r="A33" s="48"/>
      <c r="B33" s="47" t="s">
        <v>110</v>
      </c>
      <c r="C33" s="54">
        <f>SUM(C27:C32)</f>
        <v>224353569.33000001</v>
      </c>
    </row>
    <row r="34" spans="1:5" ht="15" x14ac:dyDescent="0.2">
      <c r="A34" s="48"/>
      <c r="B34" s="52"/>
      <c r="C34" s="53"/>
    </row>
    <row r="35" spans="1:5" x14ac:dyDescent="0.2">
      <c r="A35" s="94" t="s">
        <v>75</v>
      </c>
      <c r="B35" s="95" t="s">
        <v>111</v>
      </c>
      <c r="C35" s="96">
        <v>1022940.95</v>
      </c>
    </row>
    <row r="36" spans="1:5" x14ac:dyDescent="0.2">
      <c r="A36" s="94" t="s">
        <v>76</v>
      </c>
      <c r="B36" s="95" t="s">
        <v>112</v>
      </c>
      <c r="C36" s="96">
        <v>8401835.4800000004</v>
      </c>
    </row>
    <row r="37" spans="1:5" x14ac:dyDescent="0.2">
      <c r="A37" s="94" t="s">
        <v>77</v>
      </c>
      <c r="B37" s="95" t="s">
        <v>113</v>
      </c>
      <c r="C37" s="96">
        <v>446279.54</v>
      </c>
    </row>
    <row r="38" spans="1:5" x14ac:dyDescent="0.2">
      <c r="A38" s="94" t="s">
        <v>78</v>
      </c>
      <c r="B38" s="95" t="s">
        <v>114</v>
      </c>
      <c r="C38" s="96">
        <v>13721850.289999999</v>
      </c>
    </row>
    <row r="39" spans="1:5" x14ac:dyDescent="0.2">
      <c r="A39" s="94" t="s">
        <v>79</v>
      </c>
      <c r="B39" s="95" t="s">
        <v>115</v>
      </c>
      <c r="C39" s="96">
        <v>9830850.0600000005</v>
      </c>
    </row>
    <row r="40" spans="1:5" x14ac:dyDescent="0.2">
      <c r="A40" s="94" t="s">
        <v>80</v>
      </c>
      <c r="B40" s="95" t="s">
        <v>116</v>
      </c>
      <c r="C40" s="96">
        <v>3606563.24</v>
      </c>
    </row>
    <row r="41" spans="1:5" x14ac:dyDescent="0.2">
      <c r="A41" s="94" t="s">
        <v>138</v>
      </c>
      <c r="B41" s="95" t="s">
        <v>117</v>
      </c>
      <c r="C41" s="96">
        <v>281194</v>
      </c>
    </row>
    <row r="42" spans="1:5" x14ac:dyDescent="0.2">
      <c r="A42" s="94" t="s">
        <v>139</v>
      </c>
      <c r="B42" s="95" t="s">
        <v>118</v>
      </c>
      <c r="C42" s="96">
        <v>3803112.39</v>
      </c>
    </row>
    <row r="43" spans="1:5" x14ac:dyDescent="0.2">
      <c r="A43" s="55"/>
      <c r="B43" s="49" t="s">
        <v>119</v>
      </c>
      <c r="C43" s="50">
        <f>SUM(C35:C42)</f>
        <v>41114625.950000003</v>
      </c>
    </row>
    <row r="44" spans="1:5" x14ac:dyDescent="0.2">
      <c r="A44" s="55"/>
      <c r="B44" s="49"/>
      <c r="C44" s="50"/>
    </row>
    <row r="45" spans="1:5" x14ac:dyDescent="0.2">
      <c r="A45" s="55"/>
      <c r="B45" s="49" t="s">
        <v>31</v>
      </c>
      <c r="C45" s="50">
        <f>+C25+C33+C43</f>
        <v>525939475.12</v>
      </c>
    </row>
    <row r="46" spans="1:5" x14ac:dyDescent="0.2">
      <c r="A46" s="55"/>
    </row>
    <row r="47" spans="1:5" s="98" customFormat="1" ht="12.75" x14ac:dyDescent="0.2">
      <c r="A47" s="98" t="s">
        <v>50</v>
      </c>
      <c r="C47" s="96" t="s">
        <v>51</v>
      </c>
      <c r="D47" s="96"/>
      <c r="E47" s="96"/>
    </row>
    <row r="48" spans="1:5" x14ac:dyDescent="0.2">
      <c r="A48" s="55"/>
    </row>
    <row r="49" spans="1:5" x14ac:dyDescent="0.2">
      <c r="A49" s="55"/>
    </row>
    <row r="50" spans="1:5" s="52" customFormat="1" ht="15" x14ac:dyDescent="0.2">
      <c r="A50" s="56" t="s">
        <v>52</v>
      </c>
      <c r="B50" s="57"/>
      <c r="C50" s="58" t="s">
        <v>53</v>
      </c>
      <c r="D50" s="59"/>
      <c r="E50" s="59"/>
    </row>
    <row r="51" spans="1:5" s="98" customFormat="1" ht="12.75" x14ac:dyDescent="0.2">
      <c r="A51" s="98" t="s">
        <v>54</v>
      </c>
      <c r="C51" s="96" t="s">
        <v>34</v>
      </c>
      <c r="D51" s="96"/>
      <c r="E51" s="96"/>
    </row>
    <row r="52" spans="1:5" x14ac:dyDescent="0.2">
      <c r="A52" s="55"/>
    </row>
    <row r="53" spans="1:5" x14ac:dyDescent="0.2">
      <c r="A53" s="5" t="s">
        <v>135</v>
      </c>
    </row>
    <row r="54" spans="1:5" x14ac:dyDescent="0.2">
      <c r="A54" s="5" t="s">
        <v>136</v>
      </c>
    </row>
  </sheetData>
  <mergeCells count="7">
    <mergeCell ref="B7:C7"/>
    <mergeCell ref="B8:C8"/>
    <mergeCell ref="A1:C1"/>
    <mergeCell ref="B4:C4"/>
    <mergeCell ref="B3:C3"/>
    <mergeCell ref="B5:C5"/>
    <mergeCell ref="B6:C6"/>
  </mergeCells>
  <pageMargins left="0.70866141732283472" right="0.70866141732283472" top="0.74803149606299213" bottom="0.74803149606299213" header="0.31496062992125984" footer="0.31496062992125984"/>
  <pageSetup scale="81" fitToHeight="0"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9d5efb4-4706-4038-8305-1cde477c0adf">
      <Terms xmlns="http://schemas.microsoft.com/office/infopath/2007/PartnerControls"/>
    </lcf76f155ced4ddcb4097134ff3c332f>
    <TaxCatchAll xmlns="bf8a5864-ae53-4519-852f-f515916cee9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ADA15286D889AC4BA8DFF941254C17BA" ma:contentTypeVersion="12" ma:contentTypeDescription="Crear nuevo documento." ma:contentTypeScope="" ma:versionID="8488aa1c32d95e2d531a7cd3a53be65d">
  <xsd:schema xmlns:xsd="http://www.w3.org/2001/XMLSchema" xmlns:xs="http://www.w3.org/2001/XMLSchema" xmlns:p="http://schemas.microsoft.com/office/2006/metadata/properties" xmlns:ns2="89d5efb4-4706-4038-8305-1cde477c0adf" xmlns:ns3="bf8a5864-ae53-4519-852f-f515916cee90" targetNamespace="http://schemas.microsoft.com/office/2006/metadata/properties" ma:root="true" ma:fieldsID="5fe92ff483a5749a2dc0c9117411472c" ns2:_="" ns3:_="">
    <xsd:import namespace="89d5efb4-4706-4038-8305-1cde477c0adf"/>
    <xsd:import namespace="bf8a5864-ae53-4519-852f-f515916cee9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d5efb4-4706-4038-8305-1cde477c0a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e823bbae-0475-4f77-a65a-b521ad4efa31"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f8a5864-ae53-4519-852f-f515916cee9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4d85499-d274-4ed1-a6b5-947b39a57182}" ma:internalName="TaxCatchAll" ma:showField="CatchAllData" ma:web="bf8a5864-ae53-4519-852f-f515916cee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1530B9-BD3D-4BFB-A6B6-82B9D9BF7BC2}">
  <ds:schemaRefs>
    <ds:schemaRef ds:uri="http://schemas.microsoft.com/sharepoint/v3/contenttype/forms"/>
  </ds:schemaRefs>
</ds:datastoreItem>
</file>

<file path=customXml/itemProps2.xml><?xml version="1.0" encoding="utf-8"?>
<ds:datastoreItem xmlns:ds="http://schemas.openxmlformats.org/officeDocument/2006/customXml" ds:itemID="{CAAB37A1-70E7-40E5-A543-BE7BDFEB1A2B}">
  <ds:schemaRefs>
    <ds:schemaRef ds:uri="http://schemas.microsoft.com/office/2006/metadata/properties"/>
    <ds:schemaRef ds:uri="http://schemas.microsoft.com/office/infopath/2007/PartnerControls"/>
    <ds:schemaRef ds:uri="89d5efb4-4706-4038-8305-1cde477c0adf"/>
    <ds:schemaRef ds:uri="bf8a5864-ae53-4519-852f-f515916cee90"/>
  </ds:schemaRefs>
</ds:datastoreItem>
</file>

<file path=customXml/itemProps3.xml><?xml version="1.0" encoding="utf-8"?>
<ds:datastoreItem xmlns:ds="http://schemas.openxmlformats.org/officeDocument/2006/customXml" ds:itemID="{B7E200C0-FA71-4C05-905B-6B3154C7D9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d5efb4-4706-4038-8305-1cde477c0adf"/>
    <ds:schemaRef ds:uri="bf8a5864-ae53-4519-852f-f515916cee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MARZO 2026</vt:lpstr>
      <vt:lpstr>N-1 EN CAJA</vt:lpstr>
      <vt:lpstr>N-2 EN BANCO</vt:lpstr>
      <vt:lpstr>N-4 NO CORRIENTES</vt:lpstr>
      <vt:lpstr>'MARZO 2026'!Área_de_impresión</vt:lpstr>
      <vt:lpstr>'N-4 NO CORRIENTES'!Área_de_impresión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Moisés Martinez</dc:creator>
  <cp:lastModifiedBy>Falianny Lora Almonte</cp:lastModifiedBy>
  <cp:lastPrinted>2026-04-15T12:00:41Z</cp:lastPrinted>
  <dcterms:created xsi:type="dcterms:W3CDTF">2023-11-07T13:53:24Z</dcterms:created>
  <dcterms:modified xsi:type="dcterms:W3CDTF">2026-04-20T20:17:08Z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0x010100ADA15286D889AC4BA8DFF941254C17BA</vt:lpwstr>
  </property>
  <property fmtid="{D5CDD505-2E9C-101B-9397-08002B2CF9AE}" pid="3" name="MediaServiceImageTags">
    <vt:lpwstr/>
  </property>
</Properties>
</file>