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memgobdo.sharepoint.com/sites/DireccinFinancieraMEM/Documentos compartidos/Contabilidad/1.1 CONTADOR/0. BALANCE GENERAL Y ANEXOS/2026/1. ENERO/"/>
    </mc:Choice>
  </mc:AlternateContent>
  <xr:revisionPtr revIDLastSave="56" documentId="13_ncr:1_{660B2B0B-6105-43B3-9F1B-440AA6A1F3C2}" xr6:coauthVersionLast="47" xr6:coauthVersionMax="47" xr10:uidLastSave="{C07D9455-84EC-47AF-91A2-9DB98EACC6FF}"/>
  <bookViews>
    <workbookView xWindow="-120" yWindow="-120" windowWidth="20730" windowHeight="11160" xr2:uid="{00000000-000D-0000-FFFF-FFFF00000000}"/>
  </bookViews>
  <sheets>
    <sheet name="ENERO 2026" sheetId="1" r:id="rId1"/>
    <sheet name="Disp. caja" sheetId="2" r:id="rId2"/>
    <sheet name="En banco" sheetId="3" r:id="rId3"/>
    <sheet name="Act. No Corr." sheetId="4" r:id="rId4"/>
  </sheets>
  <definedNames>
    <definedName name="_xlnm.Print_Area" localSheetId="0">'ENERO 2026'!$B$2:$D$51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C6" i="3"/>
  <c r="D11" i="1" s="1"/>
  <c r="E9" i="2"/>
  <c r="E20" i="4"/>
  <c r="G20" i="4" l="1"/>
  <c r="D18" i="1" s="1"/>
  <c r="F20" i="4"/>
  <c r="D17" i="1" s="1"/>
  <c r="D16" i="1"/>
  <c r="D10" i="1"/>
  <c r="D13" i="1" s="1"/>
  <c r="H20" i="4" l="1"/>
  <c r="D19" i="1"/>
  <c r="D21" i="1" s="1"/>
  <c r="D23" i="1" s="1"/>
  <c r="D28" i="1" l="1"/>
  <c r="D32" i="1" l="1"/>
  <c r="D35" i="1" s="1"/>
  <c r="D37" i="1" s="1"/>
  <c r="D34" i="1" l="1"/>
</calcChain>
</file>

<file path=xl/sharedStrings.xml><?xml version="1.0" encoding="utf-8"?>
<sst xmlns="http://schemas.openxmlformats.org/spreadsheetml/2006/main" count="63" uniqueCount="56">
  <si>
    <t>BALANCE GENERAL</t>
  </si>
  <si>
    <t>VALORES RD$</t>
  </si>
  <si>
    <t>ACTIVOS</t>
  </si>
  <si>
    <t>Corrientes</t>
  </si>
  <si>
    <t xml:space="preserve">Efectivo en Caja </t>
  </si>
  <si>
    <t>Efectivo en Banco</t>
  </si>
  <si>
    <t>Total Activos corrientes</t>
  </si>
  <si>
    <t>Activos no Corrientes</t>
  </si>
  <si>
    <t>Mobiliario y Equipo de Oficina</t>
  </si>
  <si>
    <t>Equipo de Transporte</t>
  </si>
  <si>
    <t>Otros Activos</t>
  </si>
  <si>
    <t>Subt-Total</t>
  </si>
  <si>
    <t>Menos: Depreciación Acumulada</t>
  </si>
  <si>
    <t>Total Activos no Corrientes</t>
  </si>
  <si>
    <t>TOTAL ACTIVOS</t>
  </si>
  <si>
    <t>PASIVOS</t>
  </si>
  <si>
    <t>Pasivos Corrientes</t>
  </si>
  <si>
    <t>Cuentas por Pagar</t>
  </si>
  <si>
    <t>Total Pasivos Corrientes</t>
  </si>
  <si>
    <t>Pasivos no Corrientes</t>
  </si>
  <si>
    <t>TOTAL PASIVO</t>
  </si>
  <si>
    <t>PATRIMONIO</t>
  </si>
  <si>
    <t>Patrimonio</t>
  </si>
  <si>
    <t>TOTAL PATRIMONIO</t>
  </si>
  <si>
    <t>TOTAL PASIVOS Y PATRIMONIO</t>
  </si>
  <si>
    <t xml:space="preserve">                       Elaborado por:</t>
  </si>
  <si>
    <t>Revisado por:</t>
  </si>
  <si>
    <t>Aprobado por:</t>
  </si>
  <si>
    <t>______________________________</t>
  </si>
  <si>
    <t>_____________________________</t>
  </si>
  <si>
    <t>________________________________</t>
  </si>
  <si>
    <t>Gloria Contreras</t>
  </si>
  <si>
    <t>Disponibilidad en caja</t>
  </si>
  <si>
    <t>TOTAL RD$</t>
  </si>
  <si>
    <t>ADMINISTRATIVO</t>
  </si>
  <si>
    <t>Fondo Reponible</t>
  </si>
  <si>
    <t>Cuenta Operativa</t>
  </si>
  <si>
    <t>Directora Financiera</t>
  </si>
  <si>
    <t>Encargada de Contabilidad</t>
  </si>
  <si>
    <t>Mildred Rodriguez</t>
  </si>
  <si>
    <t xml:space="preserve">Notas: </t>
  </si>
  <si>
    <t>TOTAL</t>
  </si>
  <si>
    <t>Inventario de Bienes de Consumo</t>
  </si>
  <si>
    <t>Nota 1</t>
  </si>
  <si>
    <t>Nota 2</t>
  </si>
  <si>
    <t>Nota 3</t>
  </si>
  <si>
    <t>Nota 4</t>
  </si>
  <si>
    <t>Nota 5</t>
  </si>
  <si>
    <t>AL 31 DE ENERO DE 2026</t>
  </si>
  <si>
    <t>Gleyris Damián</t>
  </si>
  <si>
    <t>Técnico de contabilidad</t>
  </si>
  <si>
    <t>1. Efectivo en caja en base a arqueos realizados al fondo de caja chica de la Institución al 31/01/2026.</t>
  </si>
  <si>
    <t>2. Efectivo en banco conformado por los balances disponibles en las cuentas Nos. 3140000768 y 2400165429, según Estados de Cuentas  bancarios al corte del mes.</t>
  </si>
  <si>
    <t>3. Saldo correspondiente al inventario existente a final del mes, de acuerdo al reporte inventario de Bienes de Consumo al 30/01/2026 emitido por la División de Almacén del MEM; Asi como, formulario de arqueo de combustible firmado por la custodio del fondo y Encargada de Contabilidad.</t>
  </si>
  <si>
    <t>4. Activos no Corrientes conformados por el acumulado de los activos adquiridos menos la depreciación acumulada contenidos en el Sistema de Administracion de Bienes (SIAB), de acuerdo al Reporte General Resumido por Objetales, generado en dicho sistema, al 31/01/2026.</t>
  </si>
  <si>
    <t>5. Cuentas por pagar en base a facturas recibidas, pendientes de pago, de acuerdo al reporte Estado de Cuentas a Proveedores al 31/01/2026, emitido por la División de Cuentas por Pagar del MEM.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</si>
</sst>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u val="singleAccounting"/>
      <sz val="11"/>
      <color theme="1"/>
      <name val="Calibri"/>
      <family val="2"/>
      <scheme val="minor"/>
    </font>
    <font>
      <b/>
      <u val="doubleAccounting"/>
      <sz val="11"/>
      <color theme="1"/>
      <name val="Calibri"/>
      <family val="2"/>
      <scheme val="minor"/>
    </font>
    <font>
      <sz val="11"/>
      <color theme="1"/>
      <name val="Tahoma"/>
      <family val="2"/>
    </font>
    <font>
      <sz val="9"/>
      <color theme="1"/>
      <name val="Tahoma"/>
      <family val="2"/>
    </font>
    <font>
      <b/>
      <sz val="11"/>
      <color theme="1"/>
      <name val="Tahoma"/>
      <family val="2"/>
    </font>
    <font>
      <b/>
      <sz val="14"/>
      <color theme="1"/>
      <name val="Calibri"/>
      <family val="2"/>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61">
    <xf numFmtId="0" fontId="0" fillId="0" borderId="0" xfId="0"/>
    <xf numFmtId="0" fontId="2" fillId="0" borderId="0" xfId="0" applyFont="1"/>
    <xf numFmtId="164" fontId="2" fillId="0" borderId="0" xfId="1" applyFont="1"/>
    <xf numFmtId="164" fontId="0" fillId="0" borderId="0" xfId="1" applyFont="1"/>
    <xf numFmtId="0" fontId="0" fillId="0" borderId="1" xfId="0" applyBorder="1"/>
    <xf numFmtId="0" fontId="2" fillId="0" borderId="2" xfId="0" applyFont="1" applyBorder="1"/>
    <xf numFmtId="164" fontId="2" fillId="0" borderId="3" xfId="1" applyFont="1" applyBorder="1"/>
    <xf numFmtId="0" fontId="0" fillId="0" borderId="4" xfId="0" applyBorder="1"/>
    <xf numFmtId="164" fontId="2" fillId="0" borderId="5" xfId="1" applyFont="1" applyBorder="1"/>
    <xf numFmtId="0" fontId="3" fillId="0" borderId="4" xfId="0" applyFont="1" applyBorder="1"/>
    <xf numFmtId="164" fontId="1" fillId="0" borderId="5" xfId="1" applyFont="1" applyBorder="1"/>
    <xf numFmtId="164" fontId="0" fillId="0" borderId="0" xfId="1" applyFont="1" applyAlignment="1">
      <alignment horizontal="left"/>
    </xf>
    <xf numFmtId="164" fontId="0" fillId="0" borderId="0" xfId="0" applyNumberFormat="1"/>
    <xf numFmtId="164" fontId="4" fillId="0" borderId="5" xfId="1" applyFont="1" applyBorder="1"/>
    <xf numFmtId="0" fontId="2" fillId="0" borderId="4" xfId="0" applyFont="1" applyBorder="1"/>
    <xf numFmtId="164" fontId="2" fillId="0" borderId="0" xfId="1" applyFont="1" applyBorder="1" applyAlignment="1">
      <alignment horizontal="right"/>
    </xf>
    <xf numFmtId="164" fontId="5" fillId="0" borderId="5" xfId="1" applyFont="1" applyBorder="1"/>
    <xf numFmtId="0" fontId="0" fillId="0" borderId="6" xfId="0" applyBorder="1"/>
    <xf numFmtId="0" fontId="2" fillId="0" borderId="7" xfId="0" applyFont="1" applyBorder="1"/>
    <xf numFmtId="164" fontId="2" fillId="0" borderId="8" xfId="1" applyFont="1" applyBorder="1"/>
    <xf numFmtId="0" fontId="0" fillId="0" borderId="0" xfId="0" applyAlignment="1">
      <alignment wrapText="1"/>
    </xf>
    <xf numFmtId="0" fontId="0" fillId="0" borderId="9" xfId="0" applyBorder="1"/>
    <xf numFmtId="164" fontId="0" fillId="0" borderId="9" xfId="1" applyFont="1" applyBorder="1"/>
    <xf numFmtId="164" fontId="2" fillId="0" borderId="9" xfId="0" applyNumberFormat="1" applyFont="1" applyBorder="1"/>
    <xf numFmtId="0" fontId="2" fillId="0" borderId="5" xfId="0" applyFon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64" fontId="0" fillId="0" borderId="5" xfId="0" applyNumberFormat="1" applyBorder="1"/>
    <xf numFmtId="164" fontId="0" fillId="0" borderId="5" xfId="1" applyFont="1" applyBorder="1"/>
    <xf numFmtId="0" fontId="2" fillId="0" borderId="4" xfId="0" applyFont="1" applyBorder="1" applyAlignment="1">
      <alignment horizontal="left"/>
    </xf>
    <xf numFmtId="0" fontId="0" fillId="0" borderId="5" xfId="0" applyBorder="1" applyAlignment="1">
      <alignment horizontal="center" wrapText="1"/>
    </xf>
    <xf numFmtId="0" fontId="2" fillId="0" borderId="0" xfId="0" applyFont="1" applyAlignment="1">
      <alignment horizontal="center"/>
    </xf>
    <xf numFmtId="164" fontId="2" fillId="0" borderId="0" xfId="0" applyNumberFormat="1" applyFont="1"/>
    <xf numFmtId="0" fontId="6" fillId="0" borderId="0" xfId="0" applyFont="1"/>
    <xf numFmtId="0" fontId="7" fillId="0" borderId="0" xfId="0" applyFont="1"/>
    <xf numFmtId="0" fontId="0" fillId="0" borderId="0" xfId="0" applyAlignment="1">
      <alignment horizontal="center"/>
    </xf>
    <xf numFmtId="0" fontId="8" fillId="0" borderId="0" xfId="0" applyFont="1"/>
    <xf numFmtId="0" fontId="7" fillId="0" borderId="0" xfId="0" applyFont="1" applyAlignment="1">
      <alignment vertical="center" wrapText="1"/>
    </xf>
    <xf numFmtId="164" fontId="0" fillId="0" borderId="0" xfId="1" applyFont="1" applyAlignment="1">
      <alignment vertical="center" wrapText="1"/>
    </xf>
    <xf numFmtId="0" fontId="0" fillId="0" borderId="0" xfId="0" applyAlignment="1">
      <alignment vertical="center" wrapText="1"/>
    </xf>
    <xf numFmtId="0" fontId="7" fillId="2" borderId="0" xfId="0" applyFont="1" applyFill="1" applyAlignment="1">
      <alignment vertical="center" wrapText="1"/>
    </xf>
    <xf numFmtId="164" fontId="0" fillId="2" borderId="0" xfId="1" applyFont="1" applyFill="1" applyAlignment="1">
      <alignment vertical="center" wrapText="1"/>
    </xf>
    <xf numFmtId="164" fontId="1" fillId="2" borderId="5" xfId="1" applyFont="1" applyFill="1" applyBorder="1" applyAlignment="1">
      <alignment vertical="center"/>
    </xf>
    <xf numFmtId="164" fontId="0" fillId="2" borderId="0" xfId="1" applyFont="1" applyFill="1"/>
    <xf numFmtId="164" fontId="0" fillId="2" borderId="10" xfId="1" applyFont="1" applyFill="1" applyBorder="1"/>
    <xf numFmtId="164" fontId="2" fillId="0" borderId="4" xfId="1" applyFont="1" applyBorder="1" applyAlignment="1">
      <alignment horizontal="left"/>
    </xf>
    <xf numFmtId="0" fontId="7" fillId="0" borderId="0" xfId="0" applyFont="1" applyAlignment="1">
      <alignment horizontal="left" vertical="justify" wrapText="1"/>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0" borderId="0" xfId="0" applyFont="1" applyAlignment="1">
      <alignment vertical="justify" wrapText="1"/>
    </xf>
    <xf numFmtId="0" fontId="7" fillId="2" borderId="0" xfId="0" applyFont="1" applyFill="1" applyAlignment="1">
      <alignment vertical="justify" wrapText="1"/>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10" fillId="0" borderId="6" xfId="0" applyFont="1" applyBorder="1" applyAlignment="1">
      <alignment horizontal="center"/>
    </xf>
    <xf numFmtId="0" fontId="10" fillId="0" borderId="7" xfId="0" applyFont="1" applyBorder="1" applyAlignment="1">
      <alignment horizontal="center" wrapText="1"/>
    </xf>
    <xf numFmtId="0" fontId="10" fillId="0" borderId="8" xfId="0" applyFont="1" applyBorder="1" applyAlignment="1">
      <alignment horizontal="center"/>
    </xf>
  </cellXfs>
  <cellStyles count="3">
    <cellStyle name="Comma 2" xfId="2" xr:uid="{00000000-0005-0000-0000-000001000000}"/>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1</xdr:col>
      <xdr:colOff>1762125</xdr:colOff>
      <xdr:row>6</xdr:row>
      <xdr:rowOff>85725</xdr:rowOff>
    </xdr:to>
    <xdr:pic>
      <xdr:nvPicPr>
        <xdr:cNvPr id="3" name="Picture 6" descr="A close up of a logo&#10;&#10;Description automatically generated">
          <a:extLst>
            <a:ext uri="{FF2B5EF4-FFF2-40B4-BE49-F238E27FC236}">
              <a16:creationId xmlns:a16="http://schemas.microsoft.com/office/drawing/2014/main" id="{8A6F7E39-78C2-47BF-B7C8-721074A40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0" y="581025"/>
          <a:ext cx="1714500" cy="1038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52"/>
  <sheetViews>
    <sheetView showGridLines="0" tabSelected="1" topLeftCell="A27" zoomScaleNormal="100" workbookViewId="0">
      <selection activeCell="C29" sqref="C29"/>
    </sheetView>
  </sheetViews>
  <sheetFormatPr baseColWidth="10" defaultColWidth="9.140625" defaultRowHeight="15" x14ac:dyDescent="0.25"/>
  <cols>
    <col min="1" max="1" width="7.28515625" customWidth="1"/>
    <col min="2" max="2" width="37.5703125" customWidth="1"/>
    <col min="3" max="3" width="33.28515625" style="1" customWidth="1"/>
    <col min="4" max="4" width="38.140625" style="2" customWidth="1"/>
    <col min="5" max="5" width="14.85546875" customWidth="1"/>
    <col min="6" max="6" width="15.28515625" style="3" customWidth="1"/>
    <col min="7" max="7" width="13" customWidth="1"/>
    <col min="8" max="8" width="11.28515625" customWidth="1"/>
  </cols>
  <sheetData>
    <row r="1" spans="2:8" ht="15.75" thickBot="1" x14ac:dyDescent="0.3"/>
    <row r="2" spans="2:8" x14ac:dyDescent="0.25">
      <c r="B2" s="4"/>
      <c r="C2" s="5"/>
      <c r="D2" s="6"/>
    </row>
    <row r="3" spans="2:8" x14ac:dyDescent="0.25">
      <c r="B3" s="7"/>
      <c r="D3" s="8"/>
    </row>
    <row r="4" spans="2:8" x14ac:dyDescent="0.25">
      <c r="B4" s="7"/>
      <c r="D4" s="8"/>
    </row>
    <row r="5" spans="2:8" x14ac:dyDescent="0.25">
      <c r="B5" s="47" t="s">
        <v>0</v>
      </c>
      <c r="C5" s="48"/>
      <c r="D5" s="49"/>
    </row>
    <row r="6" spans="2:8" x14ac:dyDescent="0.25">
      <c r="B6" s="50" t="s">
        <v>48</v>
      </c>
      <c r="C6" s="51"/>
      <c r="D6" s="52"/>
    </row>
    <row r="7" spans="2:8" x14ac:dyDescent="0.25">
      <c r="B7" s="50" t="s">
        <v>1</v>
      </c>
      <c r="C7" s="51"/>
      <c r="D7" s="52"/>
    </row>
    <row r="8" spans="2:8" x14ac:dyDescent="0.25">
      <c r="B8" s="9" t="s">
        <v>2</v>
      </c>
      <c r="D8" s="8"/>
    </row>
    <row r="9" spans="2:8" x14ac:dyDescent="0.25">
      <c r="B9" s="9" t="s">
        <v>3</v>
      </c>
      <c r="D9" s="8"/>
      <c r="F9" s="51"/>
      <c r="G9" s="51"/>
      <c r="H9" s="51"/>
    </row>
    <row r="10" spans="2:8" x14ac:dyDescent="0.25">
      <c r="B10" s="7" t="s">
        <v>4</v>
      </c>
      <c r="C10" s="31" t="s">
        <v>43</v>
      </c>
      <c r="D10" s="27">
        <f>+'Disp. caja'!E9</f>
        <v>345150</v>
      </c>
      <c r="G10" s="3"/>
      <c r="H10" s="3"/>
    </row>
    <row r="11" spans="2:8" x14ac:dyDescent="0.25">
      <c r="B11" s="7" t="s">
        <v>5</v>
      </c>
      <c r="C11" s="31" t="s">
        <v>44</v>
      </c>
      <c r="D11" s="10">
        <f>+'En banco'!C6</f>
        <v>7531434.3300000001</v>
      </c>
      <c r="G11" s="3"/>
    </row>
    <row r="12" spans="2:8" x14ac:dyDescent="0.25">
      <c r="B12" s="7" t="s">
        <v>42</v>
      </c>
      <c r="C12" s="31" t="s">
        <v>45</v>
      </c>
      <c r="D12" s="44">
        <f>11548188.82+4479919.45</f>
        <v>16028108.27</v>
      </c>
      <c r="E12" s="11"/>
      <c r="G12" s="3"/>
      <c r="H12" s="12"/>
    </row>
    <row r="13" spans="2:8" x14ac:dyDescent="0.25">
      <c r="B13" s="14" t="s">
        <v>6</v>
      </c>
      <c r="D13" s="8">
        <f>D10+D11+D12</f>
        <v>23904692.600000001</v>
      </c>
      <c r="E13" s="3"/>
      <c r="F13" s="2"/>
      <c r="G13" s="3"/>
    </row>
    <row r="14" spans="2:8" x14ac:dyDescent="0.25">
      <c r="B14" s="7"/>
      <c r="D14" s="8"/>
      <c r="E14" s="3"/>
      <c r="G14" s="3"/>
    </row>
    <row r="15" spans="2:8" x14ac:dyDescent="0.25">
      <c r="B15" s="9" t="s">
        <v>7</v>
      </c>
      <c r="C15" s="31" t="s">
        <v>46</v>
      </c>
      <c r="D15" s="8"/>
      <c r="E15" s="3"/>
      <c r="G15" s="3"/>
    </row>
    <row r="16" spans="2:8" x14ac:dyDescent="0.25">
      <c r="B16" s="7" t="s">
        <v>8</v>
      </c>
      <c r="C16"/>
      <c r="D16" s="28">
        <f>+'Act. No Corr.'!E20</f>
        <v>258623400.48000002</v>
      </c>
      <c r="E16" s="3"/>
      <c r="G16" s="3"/>
    </row>
    <row r="17" spans="2:7" x14ac:dyDescent="0.25">
      <c r="B17" s="7" t="s">
        <v>9</v>
      </c>
      <c r="D17" s="10">
        <f>+'Act. No Corr.'!F20</f>
        <v>224353569.33000001</v>
      </c>
      <c r="E17" s="3"/>
      <c r="G17" s="3"/>
    </row>
    <row r="18" spans="2:7" ht="17.25" x14ac:dyDescent="0.4">
      <c r="B18" s="7" t="s">
        <v>10</v>
      </c>
      <c r="D18" s="13">
        <f>+'Act. No Corr.'!G20</f>
        <v>40805671.580000006</v>
      </c>
      <c r="E18" s="3"/>
      <c r="G18" s="3"/>
    </row>
    <row r="19" spans="2:7" x14ac:dyDescent="0.25">
      <c r="B19" s="14" t="s">
        <v>11</v>
      </c>
      <c r="D19" s="8">
        <f>SUM(D16:D18)</f>
        <v>523782641.39000005</v>
      </c>
      <c r="E19" s="3"/>
      <c r="G19" s="3"/>
    </row>
    <row r="20" spans="2:7" ht="17.25" x14ac:dyDescent="0.4">
      <c r="B20" s="7" t="s">
        <v>12</v>
      </c>
      <c r="D20" s="13">
        <v>185185174.91</v>
      </c>
      <c r="E20" s="3"/>
      <c r="G20" s="3"/>
    </row>
    <row r="21" spans="2:7" x14ac:dyDescent="0.25">
      <c r="B21" s="14" t="s">
        <v>13</v>
      </c>
      <c r="D21" s="8">
        <f>D19-D20</f>
        <v>338597466.48000002</v>
      </c>
      <c r="E21" s="3"/>
      <c r="G21" s="3"/>
    </row>
    <row r="22" spans="2:7" x14ac:dyDescent="0.25">
      <c r="B22" s="7"/>
      <c r="D22" s="8"/>
      <c r="E22" s="3"/>
      <c r="G22" s="3"/>
    </row>
    <row r="23" spans="2:7" ht="17.25" x14ac:dyDescent="0.4">
      <c r="B23" s="45" t="s">
        <v>14</v>
      </c>
      <c r="D23" s="16">
        <f>D13+D21</f>
        <v>362502159.08000004</v>
      </c>
      <c r="E23" s="3"/>
      <c r="G23" s="3"/>
    </row>
    <row r="24" spans="2:7" x14ac:dyDescent="0.25">
      <c r="B24" s="7"/>
      <c r="D24" s="8"/>
      <c r="E24" s="3"/>
      <c r="G24" s="3"/>
    </row>
    <row r="25" spans="2:7" x14ac:dyDescent="0.25">
      <c r="B25" s="9" t="s">
        <v>15</v>
      </c>
      <c r="D25" s="8"/>
      <c r="E25" s="3"/>
      <c r="G25" s="43"/>
    </row>
    <row r="26" spans="2:7" x14ac:dyDescent="0.25">
      <c r="B26" s="9" t="s">
        <v>16</v>
      </c>
      <c r="D26" s="8"/>
      <c r="E26" s="3"/>
      <c r="G26" s="3"/>
    </row>
    <row r="27" spans="2:7" x14ac:dyDescent="0.25">
      <c r="B27" s="7" t="s">
        <v>17</v>
      </c>
      <c r="C27" s="31" t="s">
        <v>47</v>
      </c>
      <c r="D27" s="42">
        <v>41463265.409999996</v>
      </c>
      <c r="E27" s="3"/>
      <c r="G27" s="3"/>
    </row>
    <row r="28" spans="2:7" x14ac:dyDescent="0.25">
      <c r="B28" s="14" t="s">
        <v>18</v>
      </c>
      <c r="D28" s="8">
        <f>D27</f>
        <v>41463265.409999996</v>
      </c>
      <c r="E28" s="3"/>
      <c r="G28" s="3"/>
    </row>
    <row r="29" spans="2:7" x14ac:dyDescent="0.25">
      <c r="B29" s="7"/>
      <c r="D29" s="8"/>
    </row>
    <row r="30" spans="2:7" x14ac:dyDescent="0.25">
      <c r="B30" s="9" t="s">
        <v>19</v>
      </c>
      <c r="D30" s="8">
        <v>0</v>
      </c>
    </row>
    <row r="31" spans="2:7" x14ac:dyDescent="0.25">
      <c r="B31" s="9"/>
      <c r="D31" s="8"/>
    </row>
    <row r="32" spans="2:7" ht="17.25" x14ac:dyDescent="0.4">
      <c r="B32" s="45" t="s">
        <v>20</v>
      </c>
      <c r="D32" s="16">
        <f>D28+D30</f>
        <v>41463265.409999996</v>
      </c>
    </row>
    <row r="33" spans="2:6" x14ac:dyDescent="0.25">
      <c r="B33" s="9" t="s">
        <v>21</v>
      </c>
      <c r="D33" s="8"/>
    </row>
    <row r="34" spans="2:6" ht="17.25" x14ac:dyDescent="0.4">
      <c r="B34" s="7" t="s">
        <v>22</v>
      </c>
      <c r="D34" s="13">
        <f>D23-D32</f>
        <v>321038893.67000008</v>
      </c>
    </row>
    <row r="35" spans="2:6" x14ac:dyDescent="0.25">
      <c r="B35" s="45" t="s">
        <v>23</v>
      </c>
      <c r="D35" s="8">
        <f>D23-D32</f>
        <v>321038893.67000008</v>
      </c>
    </row>
    <row r="36" spans="2:6" x14ac:dyDescent="0.25">
      <c r="B36" s="7"/>
      <c r="C36" s="15"/>
      <c r="D36" s="8"/>
    </row>
    <row r="37" spans="2:6" ht="17.25" x14ac:dyDescent="0.4">
      <c r="B37" s="14" t="s">
        <v>24</v>
      </c>
      <c r="D37" s="16">
        <f>D32+D35</f>
        <v>362502159.08000004</v>
      </c>
    </row>
    <row r="38" spans="2:6" ht="15.75" thickBot="1" x14ac:dyDescent="0.3">
      <c r="B38" s="17"/>
      <c r="C38" s="18"/>
      <c r="D38" s="19"/>
    </row>
    <row r="39" spans="2:6" x14ac:dyDescent="0.25">
      <c r="B39" s="7"/>
      <c r="D39" s="8"/>
    </row>
    <row r="40" spans="2:6" x14ac:dyDescent="0.25">
      <c r="B40" s="29" t="s">
        <v>25</v>
      </c>
      <c r="C40" s="31" t="s">
        <v>26</v>
      </c>
      <c r="D40" s="24" t="s">
        <v>27</v>
      </c>
    </row>
    <row r="41" spans="2:6" x14ac:dyDescent="0.25">
      <c r="B41" s="7"/>
      <c r="C41"/>
      <c r="D41" s="26"/>
    </row>
    <row r="42" spans="2:6" ht="30" customHeight="1" x14ac:dyDescent="0.25">
      <c r="B42" s="25" t="s">
        <v>28</v>
      </c>
      <c r="C42" s="35" t="s">
        <v>29</v>
      </c>
      <c r="D42" s="30" t="s">
        <v>30</v>
      </c>
    </row>
    <row r="43" spans="2:6" ht="19.5" customHeight="1" x14ac:dyDescent="0.3">
      <c r="B43" s="55" t="s">
        <v>49</v>
      </c>
      <c r="C43" s="56" t="s">
        <v>39</v>
      </c>
      <c r="D43" s="57" t="s">
        <v>31</v>
      </c>
    </row>
    <row r="44" spans="2:6" ht="16.5" customHeight="1" thickBot="1" x14ac:dyDescent="0.35">
      <c r="B44" s="58" t="s">
        <v>50</v>
      </c>
      <c r="C44" s="59" t="s">
        <v>38</v>
      </c>
      <c r="D44" s="60" t="s">
        <v>37</v>
      </c>
    </row>
    <row r="45" spans="2:6" x14ac:dyDescent="0.25">
      <c r="C45" s="20"/>
    </row>
    <row r="46" spans="2:6" x14ac:dyDescent="0.25">
      <c r="B46" s="36" t="s">
        <v>40</v>
      </c>
      <c r="C46" s="33"/>
      <c r="D46" s="33"/>
      <c r="E46" s="33"/>
    </row>
    <row r="47" spans="2:6" s="39" customFormat="1" ht="13.9" customHeight="1" x14ac:dyDescent="0.25">
      <c r="B47" s="53" t="s">
        <v>51</v>
      </c>
      <c r="C47" s="53"/>
      <c r="D47" s="53"/>
      <c r="E47" s="37"/>
      <c r="F47" s="38"/>
    </row>
    <row r="48" spans="2:6" s="39" customFormat="1" ht="24.75" customHeight="1" x14ac:dyDescent="0.25">
      <c r="B48" s="53" t="s">
        <v>52</v>
      </c>
      <c r="C48" s="53"/>
      <c r="D48" s="53"/>
      <c r="E48" s="37"/>
      <c r="F48" s="38"/>
    </row>
    <row r="49" spans="2:6" s="39" customFormat="1" ht="37.5" customHeight="1" x14ac:dyDescent="0.25">
      <c r="B49" s="54" t="s">
        <v>53</v>
      </c>
      <c r="C49" s="54"/>
      <c r="D49" s="54"/>
      <c r="E49" s="40"/>
      <c r="F49" s="41"/>
    </row>
    <row r="50" spans="2:6" s="39" customFormat="1" ht="33.75" customHeight="1" x14ac:dyDescent="0.25">
      <c r="B50" s="53" t="s">
        <v>54</v>
      </c>
      <c r="C50" s="53"/>
      <c r="D50" s="53"/>
      <c r="E50" s="37"/>
      <c r="F50" s="38"/>
    </row>
    <row r="51" spans="2:6" s="39" customFormat="1" ht="22.5" customHeight="1" x14ac:dyDescent="0.25">
      <c r="B51" s="46" t="s">
        <v>55</v>
      </c>
      <c r="C51" s="46"/>
      <c r="D51" s="46"/>
      <c r="E51" s="37"/>
      <c r="F51" s="38"/>
    </row>
    <row r="52" spans="2:6" x14ac:dyDescent="0.25">
      <c r="B52" s="34"/>
      <c r="C52" s="34"/>
      <c r="D52" s="34"/>
      <c r="E52" s="34"/>
    </row>
  </sheetData>
  <mergeCells count="9">
    <mergeCell ref="B51:D51"/>
    <mergeCell ref="B5:D5"/>
    <mergeCell ref="B6:D6"/>
    <mergeCell ref="B7:D7"/>
    <mergeCell ref="F9:H9"/>
    <mergeCell ref="B47:D47"/>
    <mergeCell ref="B48:D48"/>
    <mergeCell ref="B49:D49"/>
    <mergeCell ref="B50:D50"/>
  </mergeCells>
  <pageMargins left="0.59" right="0.25" top="0.74803149606299213" bottom="0.74803149606299213" header="0.31496062992125984" footer="0.31496062992125984"/>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7:E9"/>
  <sheetViews>
    <sheetView workbookViewId="0">
      <selection activeCell="E9" sqref="E9"/>
    </sheetView>
  </sheetViews>
  <sheetFormatPr baseColWidth="10" defaultColWidth="9.140625" defaultRowHeight="15" x14ac:dyDescent="0.25"/>
  <cols>
    <col min="4" max="4" width="20.7109375" bestFit="1" customWidth="1"/>
    <col min="5" max="5" width="13.28515625" bestFit="1" customWidth="1"/>
  </cols>
  <sheetData>
    <row r="7" spans="4:5" x14ac:dyDescent="0.25">
      <c r="D7" s="48" t="s">
        <v>32</v>
      </c>
      <c r="E7" s="48"/>
    </row>
    <row r="8" spans="4:5" x14ac:dyDescent="0.25">
      <c r="D8" s="21" t="s">
        <v>34</v>
      </c>
      <c r="E8" s="22">
        <v>345150</v>
      </c>
    </row>
    <row r="9" spans="4:5" x14ac:dyDescent="0.25">
      <c r="D9" s="21" t="s">
        <v>33</v>
      </c>
      <c r="E9" s="23">
        <f>SUM(E8:E8)</f>
        <v>345150</v>
      </c>
    </row>
  </sheetData>
  <mergeCells count="1">
    <mergeCell ref="D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E0D5-488C-48D4-89F4-9732F1D06200}">
  <dimension ref="B4:C6"/>
  <sheetViews>
    <sheetView workbookViewId="0">
      <selection activeCell="B21" sqref="B21"/>
    </sheetView>
  </sheetViews>
  <sheetFormatPr baseColWidth="10" defaultRowHeight="15" x14ac:dyDescent="0.25"/>
  <cols>
    <col min="2" max="2" width="21" customWidth="1"/>
    <col min="3" max="3" width="14.140625" style="3" bestFit="1" customWidth="1"/>
  </cols>
  <sheetData>
    <row r="4" spans="2:3" x14ac:dyDescent="0.25">
      <c r="B4" t="s">
        <v>35</v>
      </c>
      <c r="C4" s="3">
        <v>809615.4</v>
      </c>
    </row>
    <row r="5" spans="2:3" x14ac:dyDescent="0.25">
      <c r="B5" t="s">
        <v>36</v>
      </c>
      <c r="C5" s="3">
        <v>6721818.9299999997</v>
      </c>
    </row>
    <row r="6" spans="2:3" x14ac:dyDescent="0.25">
      <c r="B6" t="s">
        <v>41</v>
      </c>
      <c r="C6" s="2">
        <f>SUM(C4:C5)</f>
        <v>7531434.3300000001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C7C0-1241-42FA-A1C7-BFF9819A8DDC}">
  <dimension ref="A4:H26"/>
  <sheetViews>
    <sheetView topLeftCell="A33" workbookViewId="0">
      <selection activeCell="H20" sqref="H20"/>
    </sheetView>
  </sheetViews>
  <sheetFormatPr baseColWidth="10" defaultRowHeight="15" x14ac:dyDescent="0.25"/>
  <cols>
    <col min="1" max="1" width="31.7109375" customWidth="1"/>
    <col min="2" max="2" width="16.28515625" customWidth="1"/>
    <col min="5" max="5" width="28" style="3" bestFit="1" customWidth="1"/>
    <col min="6" max="6" width="20" style="3" bestFit="1" customWidth="1"/>
    <col min="7" max="7" width="14.140625" style="3" bestFit="1" customWidth="1"/>
    <col min="8" max="8" width="15.140625" bestFit="1" customWidth="1"/>
  </cols>
  <sheetData>
    <row r="4" spans="5:7" x14ac:dyDescent="0.25">
      <c r="E4" s="7" t="s">
        <v>8</v>
      </c>
      <c r="F4" s="7" t="s">
        <v>9</v>
      </c>
      <c r="G4" s="7" t="s">
        <v>10</v>
      </c>
    </row>
    <row r="5" spans="5:7" x14ac:dyDescent="0.25">
      <c r="E5" s="3">
        <v>21652502</v>
      </c>
      <c r="F5" s="3">
        <v>191584170.5</v>
      </c>
      <c r="G5" s="3">
        <v>1022940.95</v>
      </c>
    </row>
    <row r="6" spans="5:7" x14ac:dyDescent="0.25">
      <c r="E6" s="3">
        <v>287298.68</v>
      </c>
      <c r="F6" s="3">
        <v>144165.85999999999</v>
      </c>
      <c r="G6" s="3">
        <v>8401835.4800000004</v>
      </c>
    </row>
    <row r="7" spans="5:7" x14ac:dyDescent="0.25">
      <c r="E7" s="3">
        <v>66934499.5</v>
      </c>
      <c r="F7" s="3">
        <v>523514.32</v>
      </c>
      <c r="G7" s="3">
        <v>446279.54</v>
      </c>
    </row>
    <row r="8" spans="5:7" x14ac:dyDescent="0.25">
      <c r="E8" s="3">
        <v>6522306.1100000003</v>
      </c>
      <c r="F8" s="3">
        <v>33736.22</v>
      </c>
      <c r="G8" s="3">
        <v>13412895.92</v>
      </c>
    </row>
    <row r="9" spans="5:7" x14ac:dyDescent="0.25">
      <c r="E9" s="3">
        <v>3802580.75</v>
      </c>
      <c r="F9" s="3">
        <v>83898</v>
      </c>
      <c r="G9" s="3">
        <v>9830850.0600000005</v>
      </c>
    </row>
    <row r="10" spans="5:7" x14ac:dyDescent="0.25">
      <c r="E10" s="3">
        <v>5126087.57</v>
      </c>
      <c r="F10" s="3">
        <v>31984084.43</v>
      </c>
      <c r="G10" s="3">
        <v>3606563.24</v>
      </c>
    </row>
    <row r="11" spans="5:7" x14ac:dyDescent="0.25">
      <c r="E11" s="3">
        <v>7465128.2699999996</v>
      </c>
      <c r="G11" s="3">
        <v>281194</v>
      </c>
    </row>
    <row r="12" spans="5:7" x14ac:dyDescent="0.25">
      <c r="E12" s="3">
        <v>1238062.3899999999</v>
      </c>
      <c r="G12" s="3">
        <v>3803112.39</v>
      </c>
    </row>
    <row r="13" spans="5:7" x14ac:dyDescent="0.25">
      <c r="E13" s="3">
        <v>5731328.8399999999</v>
      </c>
    </row>
    <row r="14" spans="5:7" x14ac:dyDescent="0.25">
      <c r="E14" s="3">
        <v>448491.26</v>
      </c>
    </row>
    <row r="15" spans="5:7" x14ac:dyDescent="0.25">
      <c r="E15" s="3">
        <v>13399216.529999999</v>
      </c>
    </row>
    <row r="16" spans="5:7" x14ac:dyDescent="0.25">
      <c r="E16" s="3">
        <v>8579879.5299999993</v>
      </c>
    </row>
    <row r="17" spans="1:8" x14ac:dyDescent="0.25">
      <c r="E17" s="3">
        <v>10968870.58</v>
      </c>
    </row>
    <row r="18" spans="1:8" x14ac:dyDescent="0.25">
      <c r="E18" s="3">
        <v>43223937.07</v>
      </c>
    </row>
    <row r="19" spans="1:8" x14ac:dyDescent="0.25">
      <c r="E19" s="3">
        <v>63243211.399999999</v>
      </c>
    </row>
    <row r="20" spans="1:8" x14ac:dyDescent="0.25">
      <c r="E20" s="2">
        <f>SUM(E5:E19)</f>
        <v>258623400.48000002</v>
      </c>
      <c r="F20" s="2">
        <f>SUM(F5:F19)</f>
        <v>224353569.33000001</v>
      </c>
      <c r="G20" s="2">
        <f>SUM(G5:G19)</f>
        <v>40805671.580000006</v>
      </c>
      <c r="H20" s="32">
        <f>SUM(E20:G20)</f>
        <v>523782641.39000005</v>
      </c>
    </row>
    <row r="23" spans="1:8" x14ac:dyDescent="0.25">
      <c r="A23" s="9" t="s">
        <v>7</v>
      </c>
      <c r="B23" s="3"/>
    </row>
    <row r="24" spans="1:8" x14ac:dyDescent="0.25">
      <c r="A24" s="7" t="s">
        <v>8</v>
      </c>
    </row>
    <row r="25" spans="1:8" x14ac:dyDescent="0.25">
      <c r="A25" s="7" t="s">
        <v>9</v>
      </c>
    </row>
    <row r="26" spans="1:8" x14ac:dyDescent="0.25">
      <c r="A26" s="7"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A15286D889AC4BA8DFF941254C17BA" ma:contentTypeVersion="12" ma:contentTypeDescription="Crear nuevo documento." ma:contentTypeScope="" ma:versionID="8488aa1c32d95e2d531a7cd3a53be65d">
  <xsd:schema xmlns:xsd="http://www.w3.org/2001/XMLSchema" xmlns:xs="http://www.w3.org/2001/XMLSchema" xmlns:p="http://schemas.microsoft.com/office/2006/metadata/properties" xmlns:ns2="89d5efb4-4706-4038-8305-1cde477c0adf" xmlns:ns3="bf8a5864-ae53-4519-852f-f515916cee90" targetNamespace="http://schemas.microsoft.com/office/2006/metadata/properties" ma:root="true" ma:fieldsID="5fe92ff483a5749a2dc0c9117411472c" ns2:_="" ns3:_="">
    <xsd:import namespace="89d5efb4-4706-4038-8305-1cde477c0adf"/>
    <xsd:import namespace="bf8a5864-ae53-4519-852f-f515916cee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5efb4-4706-4038-8305-1cde477c0a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823bbae-0475-4f77-a65a-b521ad4efa3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8a5864-ae53-4519-852f-f515916cee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d85499-d274-4ed1-a6b5-947b39a57182}" ma:internalName="TaxCatchAll" ma:showField="CatchAllData" ma:web="bf8a5864-ae53-4519-852f-f515916cee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9d5efb4-4706-4038-8305-1cde477c0adf">
      <Terms xmlns="http://schemas.microsoft.com/office/infopath/2007/PartnerControls"/>
    </lcf76f155ced4ddcb4097134ff3c332f>
    <TaxCatchAll xmlns="bf8a5864-ae53-4519-852f-f515916cee90" xsi:nil="true"/>
  </documentManagement>
</p:properties>
</file>

<file path=customXml/itemProps1.xml><?xml version="1.0" encoding="utf-8"?>
<ds:datastoreItem xmlns:ds="http://schemas.openxmlformats.org/officeDocument/2006/customXml" ds:itemID="{9C2A73BF-26BD-484B-B21E-F16A8137F6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5efb4-4706-4038-8305-1cde477c0adf"/>
    <ds:schemaRef ds:uri="bf8a5864-ae53-4519-852f-f515916ce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86254C-2307-4099-8B71-617ECF0C0579}">
  <ds:schemaRefs>
    <ds:schemaRef ds:uri="http://schemas.microsoft.com/sharepoint/v3/contenttype/forms"/>
  </ds:schemaRefs>
</ds:datastoreItem>
</file>

<file path=customXml/itemProps3.xml><?xml version="1.0" encoding="utf-8"?>
<ds:datastoreItem xmlns:ds="http://schemas.openxmlformats.org/officeDocument/2006/customXml" ds:itemID="{BABD3EFF-53C8-4B5C-808A-AB1CC5B8F272}">
  <ds:schemaRefs>
    <ds:schemaRef ds:uri="http://schemas.microsoft.com/office/2006/metadata/properties"/>
    <ds:schemaRef ds:uri="http://schemas.microsoft.com/office/infopath/2007/PartnerControls"/>
    <ds:schemaRef ds:uri="89d5efb4-4706-4038-8305-1cde477c0adf"/>
    <ds:schemaRef ds:uri="bf8a5864-ae53-4519-852f-f515916cee9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ENERO 2026</vt:lpstr>
      <vt:lpstr>Disp. caja</vt:lpstr>
      <vt:lpstr>En banco</vt:lpstr>
      <vt:lpstr>Act. No Corr.</vt:lpstr>
      <vt:lpstr>'ENERO 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Moisés Martinez</dc:creator>
  <cp:lastModifiedBy>Gleyris Altagracia Damián Díaz</cp:lastModifiedBy>
  <cp:lastPrinted>2026-06-24T13:36:25Z</cp:lastPrinted>
  <dcterms:created xsi:type="dcterms:W3CDTF">2023-11-07T13:53:24Z</dcterms:created>
  <dcterms:modified xsi:type="dcterms:W3CDTF">2026-06-24T13:37:22Z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0x010100ADA15286D889AC4BA8DFF941254C17BA</vt:lpwstr>
  </property>
  <property fmtid="{D5CDD505-2E9C-101B-9397-08002B2CF9AE}" pid="3" name="MediaServiceImageTags">
    <vt:lpwstr/>
  </property>
</Properties>
</file>