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memgobdo.sharepoint.com/sites/DireccinFinancieraMEM/Documentos compartidos/Contabilidad/1.1 CONTADOR/0. BALANCE GENERAL Y ANEXOS/2026/4. ABRIL/"/>
    </mc:Choice>
  </mc:AlternateContent>
  <xr:revisionPtr revIDLastSave="548" documentId="13_ncr:1_{A5A41683-36B7-4A6B-A35C-04C4E908D7C2}" xr6:coauthVersionLast="47" xr6:coauthVersionMax="47" xr10:uidLastSave="{3554A2DA-9846-4EA7-BF8D-4900340879DA}"/>
  <bookViews>
    <workbookView xWindow="-20610" yWindow="-120" windowWidth="20730" windowHeight="11160" xr2:uid="{00000000-000D-0000-FFFF-FFFF00000000}"/>
  </bookViews>
  <sheets>
    <sheet name="ABRIL 2026" sheetId="1" r:id="rId1"/>
    <sheet name="N-1 EN CAJA" sheetId="5" r:id="rId2"/>
    <sheet name="N-2 EN BANCO" sheetId="3" r:id="rId3"/>
    <sheet name="N-4 NO CORRIENTES" sheetId="4" r:id="rId4"/>
  </sheets>
  <definedNames>
    <definedName name="_xlnm.Print_Area" localSheetId="0">'ABRIL 2026'!$B$2:$D$52</definedName>
    <definedName name="_xlnm.Print_Area" localSheetId="3">'N-4 NO CORRIENTES'!$A$1:$C$54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B19" i="5"/>
  <c r="C19" i="5"/>
  <c r="D10" i="1" s="1"/>
  <c r="C33" i="4"/>
  <c r="D17" i="1" s="1"/>
  <c r="C43" i="4"/>
  <c r="D18" i="1" s="1"/>
  <c r="C20" i="3"/>
  <c r="D11" i="1" s="1"/>
  <c r="C25" i="4"/>
  <c r="C45" i="4" s="1"/>
  <c r="D16" i="1" l="1"/>
  <c r="D13" i="1"/>
  <c r="D19" i="1" l="1"/>
  <c r="D21" i="1" s="1"/>
  <c r="D23" i="1" s="1"/>
  <c r="D28" i="1" l="1"/>
  <c r="D32" i="1" l="1"/>
  <c r="D34" i="1" s="1"/>
  <c r="D35" i="1" l="1"/>
  <c r="D37" i="1" s="1"/>
</calcChain>
</file>

<file path=xl/sharedStrings.xml><?xml version="1.0" encoding="utf-8"?>
<sst xmlns="http://schemas.openxmlformats.org/spreadsheetml/2006/main" count="171" uniqueCount="141">
  <si>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</si>
  <si>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</si>
  <si>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</si>
  <si>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</si>
  <si>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</si>
  <si>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</si>
  <si>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</si>
  <si>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</si>
  <si>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</si>
  <si>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</si>
  <si>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</si>
  <si>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</si>
  <si>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</si>
  <si>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</si>
  <si>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</si>
  <si>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</si>
  <si>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</si>
  <si>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</si>
  <si>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</si>
  <si>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</si>
  <si>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</si>
  <si>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</si>
  <si>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</si>
  <si>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</si>
  <si>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</si>
  <si>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</si>
  <si>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</si>
  <si>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</si>
  <si>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</si>
  <si>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_____________________________</t>
  </si>
  <si>
    <t>Gloria Contreras</t>
  </si>
  <si>
    <t>TOTAL RD$</t>
  </si>
  <si>
    <t>ADMINISTRATIVO</t>
  </si>
  <si>
    <t>Directora Financiera</t>
  </si>
  <si>
    <t>Encargada de Contabilidad</t>
  </si>
  <si>
    <t>Mildred Rodriguez</t>
  </si>
  <si>
    <t xml:space="preserve">Notas: </t>
  </si>
  <si>
    <t>Inventario de Bienes de Consumo</t>
  </si>
  <si>
    <t>Nota 1</t>
  </si>
  <si>
    <t>Nota 2</t>
  </si>
  <si>
    <t>Nota 3</t>
  </si>
  <si>
    <t>Nota 4</t>
  </si>
  <si>
    <t>Nota 5</t>
  </si>
  <si>
    <t>PARQUE TEMATICO</t>
  </si>
  <si>
    <t>MINISTERIO DE ENERGIA Y MINAS</t>
  </si>
  <si>
    <t>DIRECCIÓN FINANCIERA</t>
  </si>
  <si>
    <t>DEPARTAMENTO DE CONTABILIDAD</t>
  </si>
  <si>
    <t>VALORES EN RD$</t>
  </si>
  <si>
    <t>ACTIVOS NO CORRIENTES</t>
  </si>
  <si>
    <t>Preparado por</t>
  </si>
  <si>
    <t>Revisado por</t>
  </si>
  <si>
    <t>Gleyris Damián</t>
  </si>
  <si>
    <t>Mildred Rodríguez</t>
  </si>
  <si>
    <t>Técnico de Contabilidad</t>
  </si>
  <si>
    <t>2.6.1.2</t>
  </si>
  <si>
    <t>2.6.1.3</t>
  </si>
  <si>
    <t>2.6.1.4</t>
  </si>
  <si>
    <t>2.6.1.9</t>
  </si>
  <si>
    <t>2.6.2.1</t>
  </si>
  <si>
    <t>2.6.2.3</t>
  </si>
  <si>
    <t>2.6.2.4</t>
  </si>
  <si>
    <t>2.6.3.1</t>
  </si>
  <si>
    <t>2.6.3.2</t>
  </si>
  <si>
    <t>2.6.3.4</t>
  </si>
  <si>
    <t>2.6.5.4</t>
  </si>
  <si>
    <t>2.6.5.5</t>
  </si>
  <si>
    <t>2.6.5.6</t>
  </si>
  <si>
    <t>2.6.8.3</t>
  </si>
  <si>
    <t>2.6.4.1</t>
  </si>
  <si>
    <t>2.6.4.2</t>
  </si>
  <si>
    <t>2.6.4.3</t>
  </si>
  <si>
    <t>2.6.4.6</t>
  </si>
  <si>
    <t>2.6.4.7</t>
  </si>
  <si>
    <t>2.6.4.8</t>
  </si>
  <si>
    <t>2.6.5.1</t>
  </si>
  <si>
    <t>216.5.2</t>
  </si>
  <si>
    <t>2.6.5.3</t>
  </si>
  <si>
    <t>2.6.5.7</t>
  </si>
  <si>
    <t>2.6.5.8</t>
  </si>
  <si>
    <t>2.6.6.2</t>
  </si>
  <si>
    <t>DISPONIBILIDAD EN CAJA</t>
  </si>
  <si>
    <t>DESCRIPCIÓN</t>
  </si>
  <si>
    <t>MONTO RD$</t>
  </si>
  <si>
    <t>NOTA 1</t>
  </si>
  <si>
    <t>MIDOM</t>
  </si>
  <si>
    <t>CUENTA NO.</t>
  </si>
  <si>
    <t>OBJETAL</t>
  </si>
  <si>
    <t>MUEBLES DE OFICINA Y ESTANTERÍA</t>
  </si>
  <si>
    <t>MUEBLES DE ALOJAMIENTO</t>
  </si>
  <si>
    <t>EQUIPOS DE CÓMPUTO</t>
  </si>
  <si>
    <t>ELECTRODOMÉSTICOS</t>
  </si>
  <si>
    <t>OTROS MOBILIARIOS Y EQUIPOS NO IDENTIFICADOS PRECEDENTEMENTE</t>
  </si>
  <si>
    <t>EQUIPOS Y APARATOS AUDIOVISUALES</t>
  </si>
  <si>
    <t>CÁMARAS FOTOGRÁFICAS Y DE VIDEO</t>
  </si>
  <si>
    <t>EQUIPOS RECREATIVOS</t>
  </si>
  <si>
    <t>EQUIPO MÉDICO Y DE LABORATORIO</t>
  </si>
  <si>
    <t>INSTRUMENTAL MÉDICO Y DE LABORATORI</t>
  </si>
  <si>
    <t>EQUIPO METEOROLÓGICO Y SISMOLÓGICO</t>
  </si>
  <si>
    <t>SISTEMAS DE AIRE ACONDICIONADO, CALEFACCIÓN Y REFRIGERACIÓN INDUSTRIAL</t>
  </si>
  <si>
    <t>EQUIPO DE COMUNICACIÓN, TELECOMUNICACIONES Y SEÑALAMIENTO</t>
  </si>
  <si>
    <t>EQUIPO DE GENERACIÓN ELÉCTRICA, APARATOS Y ACCESORIOS ELÉCTRICOS</t>
  </si>
  <si>
    <t>PROGRAMAS DE INFORMÁTICA Y BASE DE DATOS</t>
  </si>
  <si>
    <t>SUB-TOTAL - MOBILIARIO Y EQUIPO DE OFICINA</t>
  </si>
  <si>
    <t>AUTOMÓVILES Y CAMIONES</t>
  </si>
  <si>
    <t>CARROCERÍAS Y REMOLQUES</t>
  </si>
  <si>
    <t>EQUIPO AERONÁUTICO</t>
  </si>
  <si>
    <t>EQUIPO DE TRACCIÓN</t>
  </si>
  <si>
    <t>EQUIPO DE ELEVACIÓN</t>
  </si>
  <si>
    <t>OTROS EQUIPOS DE TRANSPORTE</t>
  </si>
  <si>
    <t xml:space="preserve"> SUB-TOTAL - EQUIPO DE TRANSPORTE </t>
  </si>
  <si>
    <t>MAQUINARIA Y EQUIPO AGROPECUARIO</t>
  </si>
  <si>
    <t>MAQUINARIA Y EQUIPO INDUSTRIAL</t>
  </si>
  <si>
    <t>MAQUINARIA Y EQUIPO DE CONSTRUCCIÓN</t>
  </si>
  <si>
    <t>HERRAMIENTAS Y MÁQUINAS-HERRAMIENTAS</t>
  </si>
  <si>
    <t>OTROS EQUIPOS</t>
  </si>
  <si>
    <t>EQUIPOS DE SEGURIDAD</t>
  </si>
  <si>
    <t>ANTIGÜEDADES, BIENES ARTÍSTICOS Y OTROS OBJETOS DE ARTE</t>
  </si>
  <si>
    <t>OTRAS ESTRUCTURAS Y OBJETOS DE VALOR</t>
  </si>
  <si>
    <t>SUB-TOTAL OTROS ACTIVOS</t>
  </si>
  <si>
    <t>FONDO REPONIBLE INSTITUCIONAL</t>
  </si>
  <si>
    <t>OPERATIVA</t>
  </si>
  <si>
    <t>NOTA 2</t>
  </si>
  <si>
    <t>BALANCE DISPONIBLE RD$</t>
  </si>
  <si>
    <t>MONTO ASIGNADO RD$</t>
  </si>
  <si>
    <t>DISPONIBILIDAD EN BANCO</t>
  </si>
  <si>
    <t>2. Efectivo en banco conformado por los balances disponibles en las cuentas Nos. 3140000768 y 2400165429, según Estados de Cuentas Bancarios al corte del mes.</t>
  </si>
  <si>
    <t>NOTA 4</t>
  </si>
  <si>
    <t>4. Activos no Corrientes conformados por el acumulado de los activos adquiridos menos la depreciación acumulada contenidos en el sistema de administracion de bienes (SIAB), de acuerdo al Reporte General Resumido por Objetales, generado en dicho sistema, al 31/03/2026.</t>
  </si>
  <si>
    <t>En base al Reporte Resumido por Objetas, generado en el Sistema de Administración de Bienes (SIAB) de la Dirección General de Contabilidad</t>
  </si>
  <si>
    <t>Gubernamental.</t>
  </si>
  <si>
    <t>2.6.1.1</t>
  </si>
  <si>
    <t>2.6.9.5</t>
  </si>
  <si>
    <t>2.6.9.9</t>
  </si>
  <si>
    <t>AL 30 DE ABRIL DE 2026</t>
  </si>
  <si>
    <t>Al 30 DE ABRIL DEL 2026</t>
  </si>
  <si>
    <t>En base a aqueos realizados a los fondos en efectivo de la Institución, al 30/04/2026</t>
  </si>
  <si>
    <t>1. Efectivo en caja en base a arqueos realizados al fondo de caja chica de la Institución al 30/04/2026.</t>
  </si>
  <si>
    <t>5. Cuentas por pagar en base a facturas recibidas, pendientes de pago, de acuerdo al reporte Estado de Cuentas a Proveedores al 30/04/2026, emitido por la División de Cuentas por Pagar del MEM.</t>
  </si>
  <si>
    <t>En base a Estados de Cuentas Bancarios de las cueentas de la Institución, al 30/04/2026</t>
  </si>
  <si>
    <t>____________________________</t>
  </si>
  <si>
    <t>3. Saldo correspondiente al inventario existente a final del mes, de acuerdo al reporte inventario de Bienes de Consumo al 30/04/2026, emitido por la División de Almacén del MEM;  Asi como, formulario de arqueo de combustible firmado por la custodio del fondo y Encargada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</si>
</sst>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ahoma"/>
      <family val="2"/>
    </font>
    <font>
      <sz val="9"/>
      <color theme="1"/>
      <name val="Tahoma"/>
      <family val="2"/>
    </font>
    <font>
      <b/>
      <sz val="11"/>
      <color theme="1"/>
      <name val="Tahoma"/>
      <family val="2"/>
    </font>
    <font>
      <sz val="10"/>
      <color indexed="8"/>
      <name val="Tahoma"/>
      <family val="2"/>
    </font>
    <font>
      <b/>
      <sz val="12"/>
      <color rgb="FF000000"/>
      <name val="Tahoma"/>
      <family val="2"/>
    </font>
    <font>
      <b/>
      <sz val="10"/>
      <color indexed="8"/>
      <name val="Tahoma"/>
      <family val="2"/>
    </font>
    <font>
      <sz val="8"/>
      <color theme="1"/>
      <name val="Tahoma"/>
      <family val="2"/>
    </font>
    <font>
      <b/>
      <sz val="12"/>
      <color theme="1"/>
      <name val="Tahoma"/>
      <family val="2"/>
    </font>
    <font>
      <b/>
      <sz val="14"/>
      <color theme="1"/>
      <name val="Tahoma"/>
      <family val="2"/>
    </font>
    <font>
      <b/>
      <sz val="11"/>
      <color rgb="FF000000"/>
      <name val="Tahoma"/>
      <family val="2"/>
    </font>
    <font>
      <sz val="12"/>
      <color theme="1"/>
      <name val="Tahoma"/>
      <family val="2"/>
    </font>
    <font>
      <b/>
      <u/>
      <sz val="11"/>
      <color theme="1"/>
      <name val="Tahoma"/>
      <family val="2"/>
    </font>
    <font>
      <u val="singleAccounting"/>
      <sz val="11"/>
      <color theme="1"/>
      <name val="Tahoma"/>
      <family val="2"/>
    </font>
    <font>
      <b/>
      <u val="doubleAccounting"/>
      <sz val="11"/>
      <color theme="1"/>
      <name val="Tahoma"/>
      <family val="2"/>
    </font>
    <font>
      <sz val="10"/>
      <color theme="1"/>
      <name val="Tahoma"/>
      <family val="2"/>
    </font>
    <font>
      <sz val="10"/>
      <color rgb="FF000000"/>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116">
    <xf numFmtId="0" fontId="0" fillId="0" borderId="0" xfId="0"/>
    <xf numFmtId="0" fontId="2" fillId="0" borderId="0" xfId="0" applyFont="1"/>
    <xf numFmtId="164" fontId="2" fillId="0" borderId="0" xfId="1" applyFont="1"/>
    <xf numFmtId="164" fontId="0" fillId="0" borderId="0" xfId="1" applyFont="1"/>
    <xf numFmtId="0" fontId="3" fillId="0" borderId="0" xfId="0" applyFont="1"/>
    <xf numFmtId="0" fontId="4" fillId="0" borderId="0" xfId="0" applyFont="1"/>
    <xf numFmtId="0" fontId="5" fillId="0" borderId="0" xfId="0" applyFont="1"/>
    <xf numFmtId="0" fontId="4" fillId="0" borderId="0" xfId="0" applyFont="1" applyAlignment="1">
      <alignment vertical="center" wrapText="1"/>
    </xf>
    <xf numFmtId="0" fontId="4" fillId="2" borderId="0" xfId="0" applyFont="1" applyFill="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vertical="center"/>
    </xf>
    <xf numFmtId="0" fontId="8" fillId="0" borderId="0" xfId="0" applyFont="1" applyAlignment="1">
      <alignment vertical="top"/>
    </xf>
    <xf numFmtId="0" fontId="0" fillId="0" borderId="0" xfId="0" applyAlignment="1">
      <alignment horizontal="left"/>
    </xf>
    <xf numFmtId="0" fontId="2" fillId="0" borderId="0" xfId="0" applyFont="1" applyAlignment="1">
      <alignment horizontal="left"/>
    </xf>
    <xf numFmtId="164" fontId="0" fillId="0" borderId="0" xfId="1"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9" xfId="0" applyFont="1" applyBorder="1" applyAlignment="1">
      <alignment horizontal="center" vertical="center"/>
    </xf>
    <xf numFmtId="0" fontId="0" fillId="0" borderId="9" xfId="0" applyBorder="1" applyAlignment="1">
      <alignment vertical="center"/>
    </xf>
    <xf numFmtId="164" fontId="0" fillId="0" borderId="9" xfId="1" applyFont="1" applyBorder="1" applyAlignment="1">
      <alignment vertical="center"/>
    </xf>
    <xf numFmtId="0" fontId="9" fillId="0" borderId="0" xfId="0" applyFont="1" applyAlignment="1">
      <alignment vertical="center"/>
    </xf>
    <xf numFmtId="164" fontId="2" fillId="0" borderId="9" xfId="1" applyFont="1" applyBorder="1" applyAlignment="1">
      <alignment vertical="center"/>
    </xf>
    <xf numFmtId="0" fontId="2" fillId="0" borderId="9" xfId="0" applyFont="1" applyBorder="1" applyAlignment="1">
      <alignment horizontal="center" vertical="center"/>
    </xf>
    <xf numFmtId="164" fontId="2" fillId="0" borderId="9" xfId="1" applyFont="1"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164" fontId="2" fillId="0" borderId="0" xfId="1" applyFont="1" applyBorder="1" applyAlignment="1">
      <alignment vertical="center"/>
    </xf>
    <xf numFmtId="0" fontId="0" fillId="0" borderId="13" xfId="0" applyBorder="1" applyAlignment="1">
      <alignment vertical="center"/>
    </xf>
    <xf numFmtId="164" fontId="0" fillId="0" borderId="13" xfId="1" applyFont="1" applyBorder="1" applyAlignment="1">
      <alignment vertical="center"/>
    </xf>
    <xf numFmtId="0" fontId="8" fillId="0" borderId="9" xfId="0" applyFont="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vertical="center"/>
    </xf>
    <xf numFmtId="164" fontId="3" fillId="0" borderId="9" xfId="1" applyFont="1" applyBorder="1" applyAlignment="1">
      <alignment vertical="center"/>
    </xf>
    <xf numFmtId="0" fontId="5" fillId="0" borderId="9" xfId="0" applyFont="1" applyBorder="1" applyAlignment="1">
      <alignment vertical="center"/>
    </xf>
    <xf numFmtId="164" fontId="5" fillId="0" borderId="9" xfId="0" applyNumberFormat="1" applyFont="1" applyBorder="1" applyAlignment="1">
      <alignment vertical="center"/>
    </xf>
    <xf numFmtId="164" fontId="3" fillId="0" borderId="0" xfId="1" applyFont="1" applyAlignment="1">
      <alignment vertical="center"/>
    </xf>
    <xf numFmtId="0" fontId="3" fillId="0" borderId="0" xfId="0" applyFont="1" applyAlignment="1">
      <alignment horizontal="left" vertical="center"/>
    </xf>
    <xf numFmtId="0" fontId="10" fillId="0" borderId="0" xfId="0" applyFont="1" applyAlignment="1">
      <alignment horizontal="left" vertical="center"/>
    </xf>
    <xf numFmtId="164" fontId="10" fillId="0" borderId="0" xfId="1" applyFont="1" applyAlignment="1">
      <alignment vertical="center"/>
    </xf>
    <xf numFmtId="0" fontId="4" fillId="0" borderId="0" xfId="0" applyFont="1" applyAlignment="1">
      <alignment vertical="center"/>
    </xf>
    <xf numFmtId="164" fontId="5" fillId="0" borderId="9" xfId="1" applyFont="1" applyBorder="1" applyAlignment="1">
      <alignment vertical="center"/>
    </xf>
    <xf numFmtId="164" fontId="3" fillId="0" borderId="0" xfId="1" applyFont="1"/>
    <xf numFmtId="0" fontId="12" fillId="4" borderId="0" xfId="0" applyFont="1" applyFill="1" applyAlignment="1">
      <alignment vertical="center"/>
    </xf>
    <xf numFmtId="0" fontId="3" fillId="0" borderId="0" xfId="0" applyFont="1" applyAlignment="1">
      <alignment horizontal="center"/>
    </xf>
    <xf numFmtId="0" fontId="12" fillId="0" borderId="0" xfId="0" applyFont="1" applyAlignment="1">
      <alignment vertical="center"/>
    </xf>
    <xf numFmtId="164" fontId="5" fillId="0" borderId="0" xfId="1" applyFont="1"/>
    <xf numFmtId="164" fontId="5" fillId="0" borderId="0" xfId="0" applyNumberFormat="1" applyFont="1"/>
    <xf numFmtId="0" fontId="13" fillId="0" borderId="0" xfId="0" applyFont="1"/>
    <xf numFmtId="164" fontId="3" fillId="0" borderId="0" xfId="1" applyFont="1" applyBorder="1"/>
    <xf numFmtId="164" fontId="5" fillId="3" borderId="0" xfId="0" applyNumberFormat="1" applyFont="1" applyFill="1"/>
    <xf numFmtId="0" fontId="3" fillId="0" borderId="0" xfId="0" applyFont="1" applyAlignment="1">
      <alignment horizontal="left"/>
    </xf>
    <xf numFmtId="0" fontId="10" fillId="0" borderId="0" xfId="0" applyFont="1" applyAlignment="1">
      <alignment horizontal="left"/>
    </xf>
    <xf numFmtId="0" fontId="10" fillId="0" borderId="0" xfId="0" applyFont="1"/>
    <xf numFmtId="164" fontId="10" fillId="0" borderId="0" xfId="1" applyFont="1"/>
    <xf numFmtId="164" fontId="13" fillId="0" borderId="0" xfId="1" applyFont="1"/>
    <xf numFmtId="0" fontId="3" fillId="0" borderId="1" xfId="0" applyFont="1" applyBorder="1"/>
    <xf numFmtId="0" fontId="5" fillId="0" borderId="2" xfId="0" applyFont="1" applyBorder="1"/>
    <xf numFmtId="164" fontId="5" fillId="0" borderId="3" xfId="1" applyFont="1" applyBorder="1"/>
    <xf numFmtId="0" fontId="3" fillId="0" borderId="4" xfId="0" applyFont="1" applyBorder="1"/>
    <xf numFmtId="164" fontId="5" fillId="0" borderId="5" xfId="1" applyFont="1" applyBorder="1"/>
    <xf numFmtId="0" fontId="3" fillId="0" borderId="4" xfId="0" applyFont="1" applyBorder="1" applyAlignment="1">
      <alignment horizontal="center"/>
    </xf>
    <xf numFmtId="0" fontId="3" fillId="0" borderId="5" xfId="0" applyFont="1" applyBorder="1" applyAlignment="1">
      <alignment horizontal="center"/>
    </xf>
    <xf numFmtId="0" fontId="14" fillId="0" borderId="4" xfId="0" applyFont="1" applyBorder="1"/>
    <xf numFmtId="164" fontId="3" fillId="0" borderId="5" xfId="0" applyNumberFormat="1" applyFont="1" applyBorder="1"/>
    <xf numFmtId="164" fontId="3" fillId="0" borderId="5" xfId="1" applyFont="1" applyFill="1" applyBorder="1"/>
    <xf numFmtId="164" fontId="3" fillId="0" borderId="0" xfId="1" applyFont="1" applyAlignment="1">
      <alignment horizontal="left"/>
    </xf>
    <xf numFmtId="164" fontId="3" fillId="0" borderId="0" xfId="0" applyNumberFormat="1" applyFont="1"/>
    <xf numFmtId="0" fontId="5" fillId="0" borderId="4" xfId="0" applyFont="1" applyBorder="1"/>
    <xf numFmtId="164" fontId="15" fillId="0" borderId="5" xfId="1" applyFont="1" applyFill="1" applyBorder="1"/>
    <xf numFmtId="164" fontId="5" fillId="0" borderId="4" xfId="1" applyFont="1" applyBorder="1" applyAlignment="1">
      <alignment horizontal="left"/>
    </xf>
    <xf numFmtId="164" fontId="16" fillId="0" borderId="5" xfId="1" applyFont="1" applyBorder="1"/>
    <xf numFmtId="164" fontId="3" fillId="2" borderId="0" xfId="1" applyFont="1" applyFill="1"/>
    <xf numFmtId="164" fontId="5" fillId="0" borderId="0" xfId="1" applyFont="1" applyBorder="1" applyAlignment="1">
      <alignment horizontal="right"/>
    </xf>
    <xf numFmtId="0" fontId="3" fillId="0" borderId="6" xfId="0" applyFont="1" applyBorder="1"/>
    <xf numFmtId="0" fontId="5" fillId="0" borderId="7" xfId="0" applyFont="1" applyBorder="1"/>
    <xf numFmtId="164" fontId="5" fillId="0" borderId="8" xfId="1" applyFont="1" applyBorder="1"/>
    <xf numFmtId="0" fontId="3" fillId="0" borderId="6"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164" fontId="3" fillId="0" borderId="0" xfId="1" applyFont="1" applyAlignment="1">
      <alignment vertical="center" wrapText="1"/>
    </xf>
    <xf numFmtId="0" fontId="3" fillId="0" borderId="0" xfId="0" applyFont="1" applyAlignment="1">
      <alignment vertical="center" wrapText="1"/>
    </xf>
    <xf numFmtId="164" fontId="3" fillId="2" borderId="0" xfId="1" applyFont="1" applyFill="1" applyAlignment="1">
      <alignment vertical="center" wrapText="1"/>
    </xf>
    <xf numFmtId="164" fontId="3" fillId="0" borderId="10" xfId="1" applyFont="1" applyFill="1" applyBorder="1"/>
    <xf numFmtId="0" fontId="10" fillId="0" borderId="4" xfId="0" applyFont="1" applyBorder="1" applyAlignment="1">
      <alignment horizontal="center"/>
    </xf>
    <xf numFmtId="0" fontId="10" fillId="0" borderId="5" xfId="0" applyFont="1" applyBorder="1" applyAlignment="1">
      <alignment horizontal="center"/>
    </xf>
    <xf numFmtId="0" fontId="3" fillId="0" borderId="4" xfId="0" applyFont="1" applyBorder="1" applyAlignment="1">
      <alignment horizontal="left"/>
    </xf>
    <xf numFmtId="0" fontId="17" fillId="0" borderId="0" xfId="0" applyFont="1" applyAlignment="1">
      <alignment horizontal="center"/>
    </xf>
    <xf numFmtId="0" fontId="18" fillId="0" borderId="0" xfId="0" applyFont="1" applyAlignment="1">
      <alignment vertical="center"/>
    </xf>
    <xf numFmtId="164" fontId="17" fillId="0" borderId="0" xfId="1" applyFont="1"/>
    <xf numFmtId="164" fontId="17" fillId="0" borderId="0" xfId="1" applyFont="1" applyBorder="1"/>
    <xf numFmtId="0" fontId="17" fillId="0" borderId="0" xfId="0" applyFont="1"/>
    <xf numFmtId="0" fontId="10" fillId="0" borderId="0" xfId="0" applyFont="1" applyAlignment="1">
      <alignment horizontal="center"/>
    </xf>
    <xf numFmtId="164" fontId="17" fillId="0" borderId="0" xfId="1" applyFont="1" applyFill="1"/>
    <xf numFmtId="0" fontId="5" fillId="0" borderId="0" xfId="0" applyFont="1" applyAlignment="1">
      <alignment horizontal="center"/>
    </xf>
    <xf numFmtId="164" fontId="3" fillId="0" borderId="5" xfId="1" applyFont="1" applyFill="1" applyBorder="1" applyAlignment="1">
      <alignment vertical="center"/>
    </xf>
    <xf numFmtId="0" fontId="3" fillId="0" borderId="5" xfId="0" applyFont="1" applyBorder="1" applyAlignment="1">
      <alignment horizontal="center" wrapText="1"/>
    </xf>
    <xf numFmtId="0" fontId="4" fillId="0" borderId="0" xfId="0" applyFont="1" applyAlignment="1">
      <alignment horizontal="left" vertical="center" wrapText="1"/>
    </xf>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center" vertical="top"/>
    </xf>
    <xf numFmtId="0" fontId="10" fillId="0" borderId="0" xfId="0" applyFont="1" applyAlignment="1">
      <alignment horizont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32385</xdr:colOff>
      <xdr:row>1</xdr:row>
      <xdr:rowOff>91441</xdr:rowOff>
    </xdr:from>
    <xdr:to>
      <xdr:col>1</xdr:col>
      <xdr:colOff>1470660</xdr:colOff>
      <xdr:row>5</xdr:row>
      <xdr:rowOff>167640</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 y="274321"/>
          <a:ext cx="1438275" cy="777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106680</xdr:rowOff>
    </xdr:from>
    <xdr:to>
      <xdr:col>0</xdr:col>
      <xdr:colOff>1013460</xdr:colOff>
      <xdr:row>10</xdr:row>
      <xdr:rowOff>22860</xdr:rowOff>
    </xdr:to>
    <xdr:pic>
      <xdr:nvPicPr>
        <xdr:cNvPr id="2" name="Imagen 1">
          <a:extLst>
            <a:ext uri="{FF2B5EF4-FFF2-40B4-BE49-F238E27FC236}">
              <a16:creationId xmlns:a16="http://schemas.microsoft.com/office/drawing/2014/main" id="{0983DDC9-E0A1-4338-AE5C-B52D7C76FF0C}"/>
            </a:ext>
          </a:extLst>
        </xdr:cNvPr>
        <xdr:cNvPicPr>
          <a:picLocks noChangeAspect="1"/>
        </xdr:cNvPicPr>
      </xdr:nvPicPr>
      <xdr:blipFill>
        <a:blip xmlns:r="http://schemas.openxmlformats.org/officeDocument/2006/relationships" r:embed="rId1"/>
        <a:stretch>
          <a:fillRect/>
        </a:stretch>
      </xdr:blipFill>
      <xdr:spPr>
        <a:xfrm>
          <a:off x="0" y="1203960"/>
          <a:ext cx="101346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30480</xdr:rowOff>
    </xdr:from>
    <xdr:to>
      <xdr:col>0</xdr:col>
      <xdr:colOff>762000</xdr:colOff>
      <xdr:row>10</xdr:row>
      <xdr:rowOff>53340</xdr:rowOff>
    </xdr:to>
    <xdr:pic>
      <xdr:nvPicPr>
        <xdr:cNvPr id="2" name="Imagen 1">
          <a:extLst>
            <a:ext uri="{FF2B5EF4-FFF2-40B4-BE49-F238E27FC236}">
              <a16:creationId xmlns:a16="http://schemas.microsoft.com/office/drawing/2014/main" id="{FFA219AF-1D3A-4F6C-BDEC-11C29E9D66AE}"/>
            </a:ext>
          </a:extLst>
        </xdr:cNvPr>
        <xdr:cNvPicPr>
          <a:picLocks noChangeAspect="1"/>
        </xdr:cNvPicPr>
      </xdr:nvPicPr>
      <xdr:blipFill>
        <a:blip xmlns:r="http://schemas.openxmlformats.org/officeDocument/2006/relationships" r:embed="rId1"/>
        <a:stretch>
          <a:fillRect/>
        </a:stretch>
      </xdr:blipFill>
      <xdr:spPr>
        <a:xfrm>
          <a:off x="0" y="1348740"/>
          <a:ext cx="762000" cy="6934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1</xdr:col>
      <xdr:colOff>293370</xdr:colOff>
      <xdr:row>5</xdr:row>
      <xdr:rowOff>57150</xdr:rowOff>
    </xdr:to>
    <xdr:pic>
      <xdr:nvPicPr>
        <xdr:cNvPr id="2" name="Imagen 1">
          <a:extLst>
            <a:ext uri="{FF2B5EF4-FFF2-40B4-BE49-F238E27FC236}">
              <a16:creationId xmlns:a16="http://schemas.microsoft.com/office/drawing/2014/main" id="{C9FECB7B-EB90-46CC-B382-64EEB403EB9E}"/>
            </a:ext>
          </a:extLst>
        </xdr:cNvPr>
        <xdr:cNvPicPr>
          <a:picLocks noChangeAspect="1"/>
        </xdr:cNvPicPr>
      </xdr:nvPicPr>
      <xdr:blipFill>
        <a:blip xmlns:r="http://schemas.openxmlformats.org/officeDocument/2006/relationships" r:embed="rId1"/>
        <a:stretch>
          <a:fillRect/>
        </a:stretch>
      </xdr:blipFill>
      <xdr:spPr>
        <a:xfrm>
          <a:off x="22860" y="0"/>
          <a:ext cx="1154430"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3"/>
  <sheetViews>
    <sheetView showGridLines="0" tabSelected="1" topLeftCell="A43" zoomScaleNormal="100" workbookViewId="0">
      <selection activeCell="C59" sqref="C59"/>
    </sheetView>
  </sheetViews>
  <sheetFormatPr baseColWidth="10" defaultColWidth="9.140625" defaultRowHeight="14.25" x14ac:dyDescent="0.2"/>
  <cols>
    <col min="1" max="1" width="7.28515625" style="4" customWidth="1"/>
    <col min="2" max="2" width="37.5703125" style="4" customWidth="1"/>
    <col min="3" max="3" width="33.28515625" style="6" customWidth="1"/>
    <col min="4" max="4" width="34.28515625" style="49" customWidth="1"/>
    <col min="5" max="5" width="14.85546875" style="4" customWidth="1"/>
    <col min="6" max="6" width="15.28515625" style="45" customWidth="1"/>
    <col min="7" max="7" width="13" style="4" customWidth="1"/>
    <col min="8" max="8" width="11.28515625" style="4" customWidth="1"/>
    <col min="9" max="16384" width="9.140625" style="4"/>
  </cols>
  <sheetData>
    <row r="1" spans="2:8" ht="15" thickBot="1" x14ac:dyDescent="0.25"/>
    <row r="2" spans="2:8" x14ac:dyDescent="0.2">
      <c r="B2" s="59"/>
      <c r="C2" s="60"/>
      <c r="D2" s="61"/>
    </row>
    <row r="3" spans="2:8" x14ac:dyDescent="0.2">
      <c r="B3" s="62"/>
      <c r="D3" s="63"/>
    </row>
    <row r="4" spans="2:8" x14ac:dyDescent="0.2">
      <c r="B4" s="62"/>
      <c r="D4" s="63"/>
    </row>
    <row r="5" spans="2:8" x14ac:dyDescent="0.2">
      <c r="B5" s="101" t="s">
        <v>0</v>
      </c>
      <c r="C5" s="102"/>
      <c r="D5" s="103"/>
    </row>
    <row r="6" spans="2:8" x14ac:dyDescent="0.2">
      <c r="B6" s="104" t="s">
        <v>133</v>
      </c>
      <c r="C6" s="105"/>
      <c r="D6" s="106"/>
    </row>
    <row r="7" spans="2:8" x14ac:dyDescent="0.2">
      <c r="B7" s="104" t="s">
        <v>1</v>
      </c>
      <c r="C7" s="105"/>
      <c r="D7" s="106"/>
    </row>
    <row r="8" spans="2:8" x14ac:dyDescent="0.2">
      <c r="B8" s="66" t="s">
        <v>2</v>
      </c>
      <c r="D8" s="63"/>
    </row>
    <row r="9" spans="2:8" x14ac:dyDescent="0.2">
      <c r="B9" s="66" t="s">
        <v>3</v>
      </c>
      <c r="D9" s="63"/>
      <c r="F9" s="105"/>
      <c r="G9" s="105"/>
      <c r="H9" s="105"/>
    </row>
    <row r="10" spans="2:8" x14ac:dyDescent="0.2">
      <c r="B10" s="62" t="s">
        <v>4</v>
      </c>
      <c r="C10" s="97" t="s">
        <v>38</v>
      </c>
      <c r="D10" s="67">
        <f>+'N-1 EN CAJA'!C19</f>
        <v>310586</v>
      </c>
      <c r="G10" s="45"/>
      <c r="H10" s="45"/>
    </row>
    <row r="11" spans="2:8" x14ac:dyDescent="0.2">
      <c r="B11" s="62" t="s">
        <v>5</v>
      </c>
      <c r="C11" s="97" t="s">
        <v>39</v>
      </c>
      <c r="D11" s="68">
        <f>+'N-2 EN BANCO'!C20</f>
        <v>27416846.25</v>
      </c>
      <c r="G11" s="45"/>
    </row>
    <row r="12" spans="2:8" x14ac:dyDescent="0.2">
      <c r="B12" s="62" t="s">
        <v>37</v>
      </c>
      <c r="C12" s="97" t="s">
        <v>40</v>
      </c>
      <c r="D12" s="86">
        <f>12115274.96+3602706.23</f>
        <v>15717981.190000001</v>
      </c>
      <c r="E12" s="69"/>
      <c r="G12" s="45"/>
      <c r="H12" s="70"/>
    </row>
    <row r="13" spans="2:8" x14ac:dyDescent="0.2">
      <c r="B13" s="71" t="s">
        <v>6</v>
      </c>
      <c r="D13" s="63">
        <f>D10+D11+D12</f>
        <v>43445413.439999998</v>
      </c>
      <c r="E13" s="45"/>
      <c r="F13" s="49"/>
      <c r="G13" s="45"/>
    </row>
    <row r="14" spans="2:8" x14ac:dyDescent="0.2">
      <c r="B14" s="62"/>
      <c r="D14" s="63"/>
      <c r="E14" s="45"/>
      <c r="G14" s="45"/>
    </row>
    <row r="15" spans="2:8" x14ac:dyDescent="0.2">
      <c r="B15" s="66" t="s">
        <v>7</v>
      </c>
      <c r="C15" s="97" t="s">
        <v>41</v>
      </c>
      <c r="D15" s="63"/>
      <c r="E15" s="45"/>
      <c r="G15" s="45"/>
    </row>
    <row r="16" spans="2:8" x14ac:dyDescent="0.2">
      <c r="B16" s="62" t="s">
        <v>8</v>
      </c>
      <c r="C16" s="4"/>
      <c r="D16" s="68">
        <f>+'N-4 NO CORRIENTES'!C25</f>
        <v>293170094.5</v>
      </c>
      <c r="E16" s="45"/>
      <c r="G16" s="45"/>
    </row>
    <row r="17" spans="2:7" x14ac:dyDescent="0.2">
      <c r="B17" s="62" t="s">
        <v>9</v>
      </c>
      <c r="D17" s="68">
        <f>+'N-4 NO CORRIENTES'!C33</f>
        <v>224353569.33000001</v>
      </c>
      <c r="E17" s="45"/>
      <c r="G17" s="45"/>
    </row>
    <row r="18" spans="2:7" ht="16.5" x14ac:dyDescent="0.35">
      <c r="B18" s="62" t="s">
        <v>10</v>
      </c>
      <c r="D18" s="72">
        <f>+'N-4 NO CORRIENTES'!C43</f>
        <v>43803978.420000002</v>
      </c>
      <c r="E18" s="45"/>
      <c r="G18" s="45"/>
    </row>
    <row r="19" spans="2:7" x14ac:dyDescent="0.2">
      <c r="B19" s="71" t="s">
        <v>11</v>
      </c>
      <c r="D19" s="63">
        <f>SUM(D16:D18)</f>
        <v>561327642.25</v>
      </c>
      <c r="E19" s="45"/>
      <c r="G19" s="45"/>
    </row>
    <row r="20" spans="2:7" ht="16.5" x14ac:dyDescent="0.35">
      <c r="B20" s="62" t="s">
        <v>12</v>
      </c>
      <c r="D20" s="72">
        <v>204879728.75</v>
      </c>
      <c r="E20" s="92"/>
      <c r="G20" s="45"/>
    </row>
    <row r="21" spans="2:7" x14ac:dyDescent="0.2">
      <c r="B21" s="71" t="s">
        <v>13</v>
      </c>
      <c r="D21" s="63">
        <f>D19-D20</f>
        <v>356447913.5</v>
      </c>
      <c r="E21" s="45"/>
      <c r="G21" s="45"/>
    </row>
    <row r="22" spans="2:7" x14ac:dyDescent="0.2">
      <c r="B22" s="62"/>
      <c r="D22" s="63"/>
      <c r="E22" s="45"/>
      <c r="G22" s="45"/>
    </row>
    <row r="23" spans="2:7" ht="16.5" x14ac:dyDescent="0.35">
      <c r="B23" s="73" t="s">
        <v>14</v>
      </c>
      <c r="D23" s="74">
        <f>D13+D21</f>
        <v>399893326.94</v>
      </c>
      <c r="E23" s="45"/>
      <c r="G23" s="45"/>
    </row>
    <row r="24" spans="2:7" x14ac:dyDescent="0.2">
      <c r="B24" s="62"/>
      <c r="D24" s="63"/>
      <c r="E24" s="45"/>
      <c r="G24" s="45"/>
    </row>
    <row r="25" spans="2:7" x14ac:dyDescent="0.2">
      <c r="B25" s="66" t="s">
        <v>15</v>
      </c>
      <c r="D25" s="63"/>
      <c r="E25" s="45"/>
      <c r="G25" s="75"/>
    </row>
    <row r="26" spans="2:7" x14ac:dyDescent="0.2">
      <c r="B26" s="66" t="s">
        <v>16</v>
      </c>
      <c r="D26" s="63"/>
      <c r="E26" s="45"/>
      <c r="G26" s="45"/>
    </row>
    <row r="27" spans="2:7" x14ac:dyDescent="0.2">
      <c r="B27" s="62" t="s">
        <v>17</v>
      </c>
      <c r="C27" s="97" t="s">
        <v>42</v>
      </c>
      <c r="D27" s="98">
        <v>99384190.260000005</v>
      </c>
      <c r="E27" s="45"/>
      <c r="G27" s="45"/>
    </row>
    <row r="28" spans="2:7" x14ac:dyDescent="0.2">
      <c r="B28" s="71" t="s">
        <v>18</v>
      </c>
      <c r="D28" s="63">
        <f>D27</f>
        <v>99384190.260000005</v>
      </c>
      <c r="E28" s="45"/>
      <c r="G28" s="45"/>
    </row>
    <row r="29" spans="2:7" x14ac:dyDescent="0.2">
      <c r="B29" s="62"/>
      <c r="D29" s="63"/>
    </row>
    <row r="30" spans="2:7" x14ac:dyDescent="0.2">
      <c r="B30" s="66" t="s">
        <v>19</v>
      </c>
      <c r="D30" s="63">
        <v>0</v>
      </c>
    </row>
    <row r="31" spans="2:7" x14ac:dyDescent="0.2">
      <c r="B31" s="66"/>
      <c r="D31" s="63"/>
    </row>
    <row r="32" spans="2:7" ht="16.5" x14ac:dyDescent="0.35">
      <c r="B32" s="73" t="s">
        <v>20</v>
      </c>
      <c r="D32" s="74">
        <f>D28+D30</f>
        <v>99384190.260000005</v>
      </c>
    </row>
    <row r="33" spans="2:6" x14ac:dyDescent="0.2">
      <c r="B33" s="66" t="s">
        <v>21</v>
      </c>
      <c r="D33" s="63"/>
    </row>
    <row r="34" spans="2:6" ht="16.5" x14ac:dyDescent="0.35">
      <c r="B34" s="62" t="s">
        <v>22</v>
      </c>
      <c r="D34" s="72">
        <f>D23-D32</f>
        <v>300509136.68000001</v>
      </c>
    </row>
    <row r="35" spans="2:6" x14ac:dyDescent="0.2">
      <c r="B35" s="73" t="s">
        <v>23</v>
      </c>
      <c r="D35" s="63">
        <f>D23-D32</f>
        <v>300509136.68000001</v>
      </c>
    </row>
    <row r="36" spans="2:6" x14ac:dyDescent="0.2">
      <c r="B36" s="62"/>
      <c r="C36" s="76"/>
      <c r="D36" s="63"/>
    </row>
    <row r="37" spans="2:6" ht="16.5" x14ac:dyDescent="0.35">
      <c r="B37" s="71" t="s">
        <v>24</v>
      </c>
      <c r="D37" s="74">
        <f>D32+D35</f>
        <v>399893326.94</v>
      </c>
    </row>
    <row r="38" spans="2:6" ht="15" thickBot="1" x14ac:dyDescent="0.25">
      <c r="B38" s="77"/>
      <c r="C38" s="78"/>
      <c r="D38" s="79"/>
    </row>
    <row r="39" spans="2:6" x14ac:dyDescent="0.2">
      <c r="B39" s="62"/>
      <c r="D39" s="63"/>
    </row>
    <row r="40" spans="2:6" x14ac:dyDescent="0.2">
      <c r="B40" s="89" t="s">
        <v>25</v>
      </c>
      <c r="C40" s="47" t="s">
        <v>26</v>
      </c>
      <c r="D40" s="65" t="s">
        <v>27</v>
      </c>
    </row>
    <row r="41" spans="2:6" x14ac:dyDescent="0.2">
      <c r="B41" s="62"/>
      <c r="C41" s="4"/>
      <c r="D41" s="65"/>
    </row>
    <row r="42" spans="2:6" x14ac:dyDescent="0.2">
      <c r="B42" s="62"/>
      <c r="C42" s="4"/>
      <c r="D42" s="65"/>
    </row>
    <row r="43" spans="2:6" ht="30" customHeight="1" x14ac:dyDescent="0.2">
      <c r="B43" s="64" t="s">
        <v>28</v>
      </c>
      <c r="C43" s="47" t="s">
        <v>29</v>
      </c>
      <c r="D43" s="99" t="s">
        <v>139</v>
      </c>
    </row>
    <row r="44" spans="2:6" s="51" customFormat="1" ht="15" customHeight="1" x14ac:dyDescent="0.2">
      <c r="B44" s="87" t="s">
        <v>51</v>
      </c>
      <c r="C44" s="95" t="s">
        <v>35</v>
      </c>
      <c r="D44" s="88" t="s">
        <v>30</v>
      </c>
      <c r="F44" s="58"/>
    </row>
    <row r="45" spans="2:6" ht="14.25" customHeight="1" thickBot="1" x14ac:dyDescent="0.25">
      <c r="B45" s="80" t="s">
        <v>53</v>
      </c>
      <c r="C45" s="81" t="s">
        <v>34</v>
      </c>
      <c r="D45" s="82" t="s">
        <v>33</v>
      </c>
    </row>
    <row r="47" spans="2:6" x14ac:dyDescent="0.2">
      <c r="B47" s="6" t="s">
        <v>36</v>
      </c>
      <c r="C47" s="4"/>
      <c r="D47" s="4"/>
    </row>
    <row r="48" spans="2:6" s="84" customFormat="1" ht="16.899999999999999" customHeight="1" x14ac:dyDescent="0.25">
      <c r="B48" s="107" t="s">
        <v>136</v>
      </c>
      <c r="C48" s="107"/>
      <c r="D48" s="107"/>
      <c r="E48" s="7"/>
      <c r="F48" s="83"/>
    </row>
    <row r="49" spans="2:6" s="84" customFormat="1" ht="22.5" customHeight="1" x14ac:dyDescent="0.25">
      <c r="B49" s="107" t="s">
        <v>125</v>
      </c>
      <c r="C49" s="107"/>
      <c r="D49" s="107"/>
      <c r="E49" s="7"/>
      <c r="F49" s="83"/>
    </row>
    <row r="50" spans="2:6" s="84" customFormat="1" ht="33" customHeight="1" x14ac:dyDescent="0.25">
      <c r="B50" s="108" t="s">
        <v>140</v>
      </c>
      <c r="C50" s="108"/>
      <c r="D50" s="108"/>
      <c r="E50" s="8"/>
      <c r="F50" s="85"/>
    </row>
    <row r="51" spans="2:6" s="84" customFormat="1" ht="22.5" customHeight="1" x14ac:dyDescent="0.25">
      <c r="B51" s="107" t="s">
        <v>127</v>
      </c>
      <c r="C51" s="107"/>
      <c r="D51" s="107"/>
      <c r="E51" s="7"/>
      <c r="F51" s="83"/>
    </row>
    <row r="52" spans="2:6" s="84" customFormat="1" ht="22.5" customHeight="1" x14ac:dyDescent="0.25">
      <c r="B52" s="100" t="s">
        <v>137</v>
      </c>
      <c r="C52" s="100"/>
      <c r="D52" s="100"/>
      <c r="E52" s="7"/>
      <c r="F52" s="83"/>
    </row>
    <row r="53" spans="2:6" x14ac:dyDescent="0.2">
      <c r="B53" s="5"/>
      <c r="C53" s="5"/>
      <c r="D53" s="5"/>
      <c r="E53" s="5"/>
    </row>
  </sheetData>
  <mergeCells count="9">
    <mergeCell ref="B52:D52"/>
    <mergeCell ref="B5:D5"/>
    <mergeCell ref="B6:D6"/>
    <mergeCell ref="B7:D7"/>
    <mergeCell ref="F9:H9"/>
    <mergeCell ref="B48:D48"/>
    <mergeCell ref="B49:D49"/>
    <mergeCell ref="B50:D50"/>
    <mergeCell ref="B51:D51"/>
  </mergeCells>
  <pageMargins left="0.89" right="0.25" top="0.74803149606299213" bottom="0.74803149606299213" header="0.31496062992125984" footer="0.31496062992125984"/>
  <pageSetup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52B2-C4F8-4E52-A2BD-BAE026CCB990}">
  <dimension ref="A2:H29"/>
  <sheetViews>
    <sheetView showGridLines="0" topLeftCell="A16" workbookViewId="0">
      <selection activeCell="F9" sqref="F9"/>
    </sheetView>
  </sheetViews>
  <sheetFormatPr baseColWidth="10" defaultColWidth="9.140625" defaultRowHeight="14.25" x14ac:dyDescent="0.25"/>
  <cols>
    <col min="1" max="1" width="38.28515625" style="34" customWidth="1"/>
    <col min="2" max="2" width="16.5703125" style="34" customWidth="1"/>
    <col min="3" max="3" width="24.42578125" style="34" customWidth="1"/>
    <col min="4" max="16384" width="9.140625" style="34"/>
  </cols>
  <sheetData>
    <row r="2" spans="1:8" ht="18" x14ac:dyDescent="0.25">
      <c r="A2" s="110" t="s">
        <v>83</v>
      </c>
      <c r="B2" s="110"/>
      <c r="C2" s="110"/>
    </row>
    <row r="8" spans="1:8" s="18" customFormat="1" ht="21" customHeight="1" x14ac:dyDescent="0.25">
      <c r="A8" s="111" t="s">
        <v>44</v>
      </c>
      <c r="B8" s="111"/>
      <c r="C8" s="111"/>
      <c r="E8" s="12"/>
      <c r="F8" s="12"/>
      <c r="G8" s="12"/>
      <c r="H8" s="12"/>
    </row>
    <row r="9" spans="1:8" s="18" customFormat="1" ht="17.45" customHeight="1" x14ac:dyDescent="0.25">
      <c r="A9" s="109" t="s">
        <v>45</v>
      </c>
      <c r="B9" s="109"/>
      <c r="C9" s="109"/>
      <c r="E9" s="20"/>
      <c r="F9" s="20"/>
      <c r="G9" s="20"/>
      <c r="H9" s="20"/>
    </row>
    <row r="10" spans="1:8" s="18" customFormat="1" ht="17.45" customHeight="1" x14ac:dyDescent="0.25">
      <c r="A10" s="109" t="s">
        <v>46</v>
      </c>
      <c r="B10" s="109"/>
      <c r="C10" s="109"/>
      <c r="E10" s="20"/>
      <c r="F10" s="20"/>
      <c r="G10" s="20"/>
      <c r="H10" s="20"/>
    </row>
    <row r="11" spans="1:8" s="18" customFormat="1" ht="17.45" customHeight="1" x14ac:dyDescent="0.25">
      <c r="A11" s="109" t="s">
        <v>80</v>
      </c>
      <c r="B11" s="109"/>
      <c r="C11" s="109"/>
      <c r="E11" s="20"/>
      <c r="F11" s="20"/>
      <c r="G11" s="20"/>
      <c r="H11" s="20"/>
    </row>
    <row r="12" spans="1:8" s="18" customFormat="1" ht="17.45" customHeight="1" x14ac:dyDescent="0.25">
      <c r="A12" s="109" t="s">
        <v>134</v>
      </c>
      <c r="B12" s="109"/>
      <c r="C12" s="109"/>
      <c r="E12" s="20"/>
      <c r="F12" s="20"/>
      <c r="G12" s="20"/>
      <c r="H12" s="20"/>
    </row>
    <row r="13" spans="1:8" s="18" customFormat="1" ht="17.45" customHeight="1" x14ac:dyDescent="0.25">
      <c r="A13" s="109" t="s">
        <v>47</v>
      </c>
      <c r="B13" s="109"/>
      <c r="C13" s="109"/>
      <c r="E13" s="20"/>
      <c r="F13" s="20"/>
      <c r="G13" s="20"/>
      <c r="H13" s="20"/>
    </row>
    <row r="14" spans="1:8" s="18" customFormat="1" ht="17.45" customHeight="1" x14ac:dyDescent="0.25">
      <c r="A14" s="19"/>
      <c r="B14" s="19"/>
      <c r="C14" s="19"/>
      <c r="E14" s="20"/>
      <c r="F14" s="20"/>
      <c r="G14" s="20"/>
      <c r="H14" s="20"/>
    </row>
    <row r="15" spans="1:8" s="18" customFormat="1" ht="24.6" customHeight="1" x14ac:dyDescent="0.25">
      <c r="A15" s="21" t="s">
        <v>81</v>
      </c>
      <c r="B15" s="33" t="s">
        <v>123</v>
      </c>
      <c r="C15" s="33" t="s">
        <v>122</v>
      </c>
      <c r="E15" s="20"/>
      <c r="F15" s="20"/>
      <c r="G15" s="20"/>
      <c r="H15" s="20"/>
    </row>
    <row r="16" spans="1:8" ht="23.45" customHeight="1" x14ac:dyDescent="0.25">
      <c r="A16" s="35" t="s">
        <v>32</v>
      </c>
      <c r="B16" s="36">
        <v>350000</v>
      </c>
      <c r="C16" s="36">
        <v>112506</v>
      </c>
    </row>
    <row r="17" spans="1:6" ht="23.45" customHeight="1" x14ac:dyDescent="0.25">
      <c r="A17" s="35" t="s">
        <v>84</v>
      </c>
      <c r="B17" s="36">
        <v>200000</v>
      </c>
      <c r="C17" s="36">
        <v>169299</v>
      </c>
    </row>
    <row r="18" spans="1:6" ht="23.45" customHeight="1" x14ac:dyDescent="0.25">
      <c r="A18" s="35" t="s">
        <v>43</v>
      </c>
      <c r="B18" s="36">
        <v>50000</v>
      </c>
      <c r="C18" s="36">
        <v>28781</v>
      </c>
    </row>
    <row r="19" spans="1:6" ht="23.45" customHeight="1" x14ac:dyDescent="0.25">
      <c r="A19" s="37" t="s">
        <v>31</v>
      </c>
      <c r="B19" s="44">
        <f>SUM(B16:B18)</f>
        <v>600000</v>
      </c>
      <c r="C19" s="38">
        <f>SUM(C16:C18)</f>
        <v>310586</v>
      </c>
    </row>
    <row r="23" spans="1:6" x14ac:dyDescent="0.25">
      <c r="A23" s="34" t="s">
        <v>49</v>
      </c>
      <c r="C23" s="39" t="s">
        <v>50</v>
      </c>
      <c r="E23" s="39"/>
      <c r="F23" s="39"/>
    </row>
    <row r="24" spans="1:6" x14ac:dyDescent="0.25">
      <c r="A24" s="40"/>
      <c r="B24" s="40"/>
      <c r="C24" s="39"/>
      <c r="E24" s="39"/>
      <c r="F24" s="39"/>
    </row>
    <row r="25" spans="1:6" x14ac:dyDescent="0.25">
      <c r="A25" s="40"/>
      <c r="B25" s="40"/>
      <c r="C25" s="39"/>
      <c r="E25" s="39"/>
      <c r="F25" s="39"/>
    </row>
    <row r="26" spans="1:6" ht="15" x14ac:dyDescent="0.25">
      <c r="A26" s="41" t="s">
        <v>51</v>
      </c>
      <c r="B26" s="41"/>
      <c r="C26" s="42" t="s">
        <v>52</v>
      </c>
      <c r="E26" s="39"/>
      <c r="F26" s="39"/>
    </row>
    <row r="27" spans="1:6" x14ac:dyDescent="0.25">
      <c r="A27" s="34" t="s">
        <v>53</v>
      </c>
      <c r="C27" s="39" t="s">
        <v>34</v>
      </c>
      <c r="E27" s="39"/>
      <c r="F27" s="39"/>
    </row>
    <row r="28" spans="1:6" x14ac:dyDescent="0.25">
      <c r="A28" s="40"/>
      <c r="B28" s="40"/>
      <c r="D28" s="39"/>
      <c r="E28" s="39"/>
      <c r="F28" s="39"/>
    </row>
    <row r="29" spans="1:6" x14ac:dyDescent="0.25">
      <c r="A29" s="43" t="s">
        <v>135</v>
      </c>
      <c r="B29" s="24"/>
      <c r="D29" s="39"/>
      <c r="E29" s="39"/>
      <c r="F29" s="39"/>
    </row>
  </sheetData>
  <mergeCells count="7">
    <mergeCell ref="A12:C12"/>
    <mergeCell ref="A13:C13"/>
    <mergeCell ref="A2:C2"/>
    <mergeCell ref="A8:C8"/>
    <mergeCell ref="A9:C9"/>
    <mergeCell ref="A10:C10"/>
    <mergeCell ref="A11:C11"/>
  </mergeCells>
  <pageMargins left="1.46"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A1:G30"/>
  <sheetViews>
    <sheetView showGridLines="0" topLeftCell="A6" workbookViewId="0">
      <selection activeCell="D16" sqref="D16"/>
    </sheetView>
  </sheetViews>
  <sheetFormatPr baseColWidth="10" defaultColWidth="11.5703125" defaultRowHeight="15" x14ac:dyDescent="0.25"/>
  <cols>
    <col min="1" max="1" width="33.85546875" style="17" customWidth="1"/>
    <col min="2" max="2" width="21" style="17" customWidth="1"/>
    <col min="3" max="3" width="14.140625" style="16" bestFit="1" customWidth="1"/>
    <col min="4" max="16384" width="11.5703125" style="17"/>
  </cols>
  <sheetData>
    <row r="1" spans="1:7" x14ac:dyDescent="0.25">
      <c r="C1" s="17"/>
    </row>
    <row r="2" spans="1:7" x14ac:dyDescent="0.25">
      <c r="C2" s="17"/>
    </row>
    <row r="3" spans="1:7" ht="18" x14ac:dyDescent="0.25">
      <c r="A3" s="110" t="s">
        <v>121</v>
      </c>
      <c r="B3" s="110"/>
      <c r="C3" s="110"/>
    </row>
    <row r="4" spans="1:7" x14ac:dyDescent="0.25">
      <c r="C4" s="17"/>
    </row>
    <row r="5" spans="1:7" x14ac:dyDescent="0.25">
      <c r="C5" s="17"/>
    </row>
    <row r="6" spans="1:7" x14ac:dyDescent="0.25">
      <c r="C6" s="17"/>
    </row>
    <row r="7" spans="1:7" x14ac:dyDescent="0.25">
      <c r="C7" s="17"/>
    </row>
    <row r="8" spans="1:7" x14ac:dyDescent="0.25">
      <c r="C8" s="17"/>
    </row>
    <row r="9" spans="1:7" s="18" customFormat="1" ht="21" customHeight="1" x14ac:dyDescent="0.25">
      <c r="A9" s="111" t="s">
        <v>44</v>
      </c>
      <c r="B9" s="111"/>
      <c r="C9" s="111"/>
      <c r="D9" s="12"/>
      <c r="E9" s="12"/>
      <c r="F9" s="12"/>
      <c r="G9" s="12"/>
    </row>
    <row r="10" spans="1:7" s="18" customFormat="1" ht="17.45" customHeight="1" x14ac:dyDescent="0.25">
      <c r="A10" s="109" t="s">
        <v>45</v>
      </c>
      <c r="B10" s="109"/>
      <c r="C10" s="109"/>
      <c r="D10" s="20"/>
      <c r="E10" s="20"/>
      <c r="F10" s="20"/>
      <c r="G10" s="20"/>
    </row>
    <row r="11" spans="1:7" s="18" customFormat="1" ht="17.45" customHeight="1" x14ac:dyDescent="0.25">
      <c r="A11" s="109" t="s">
        <v>46</v>
      </c>
      <c r="B11" s="109"/>
      <c r="C11" s="109"/>
      <c r="D11" s="20"/>
      <c r="E11" s="20"/>
      <c r="F11" s="20"/>
      <c r="G11" s="20"/>
    </row>
    <row r="12" spans="1:7" s="18" customFormat="1" ht="17.45" customHeight="1" x14ac:dyDescent="0.25">
      <c r="A12" s="109" t="s">
        <v>124</v>
      </c>
      <c r="B12" s="109"/>
      <c r="C12" s="109"/>
      <c r="D12" s="20"/>
      <c r="E12" s="20"/>
      <c r="F12" s="20"/>
      <c r="G12" s="20"/>
    </row>
    <row r="13" spans="1:7" s="18" customFormat="1" ht="17.45" customHeight="1" x14ac:dyDescent="0.25">
      <c r="A13" s="109" t="s">
        <v>134</v>
      </c>
      <c r="B13" s="109"/>
      <c r="C13" s="109"/>
      <c r="D13" s="20"/>
      <c r="E13" s="20"/>
      <c r="F13" s="20"/>
      <c r="G13" s="20"/>
    </row>
    <row r="14" spans="1:7" s="18" customFormat="1" ht="17.45" customHeight="1" x14ac:dyDescent="0.25">
      <c r="A14" s="109" t="s">
        <v>47</v>
      </c>
      <c r="B14" s="109"/>
      <c r="C14" s="109"/>
      <c r="D14" s="20"/>
      <c r="E14" s="20"/>
      <c r="F14" s="20"/>
      <c r="G14" s="20"/>
    </row>
    <row r="17" spans="1:4" ht="20.45" customHeight="1" x14ac:dyDescent="0.25">
      <c r="A17" s="26" t="s">
        <v>81</v>
      </c>
      <c r="B17" s="26" t="s">
        <v>85</v>
      </c>
      <c r="C17" s="27" t="s">
        <v>82</v>
      </c>
    </row>
    <row r="18" spans="1:4" ht="28.9" customHeight="1" x14ac:dyDescent="0.25">
      <c r="A18" s="22" t="s">
        <v>119</v>
      </c>
      <c r="B18" s="28">
        <v>2400165429</v>
      </c>
      <c r="C18" s="23">
        <v>106557.62</v>
      </c>
    </row>
    <row r="19" spans="1:4" ht="28.9" customHeight="1" x14ac:dyDescent="0.25">
      <c r="A19" s="22" t="s">
        <v>120</v>
      </c>
      <c r="B19" s="28">
        <v>3140000768</v>
      </c>
      <c r="C19" s="23">
        <v>27310288.629999999</v>
      </c>
    </row>
    <row r="20" spans="1:4" ht="21" customHeight="1" x14ac:dyDescent="0.25">
      <c r="A20" s="112" t="s">
        <v>31</v>
      </c>
      <c r="B20" s="113"/>
      <c r="C20" s="25">
        <f>SUM(C18:C19)</f>
        <v>27416846.25</v>
      </c>
    </row>
    <row r="21" spans="1:4" ht="21" customHeight="1" x14ac:dyDescent="0.25">
      <c r="A21" s="29"/>
      <c r="B21" s="29"/>
      <c r="C21" s="30"/>
    </row>
    <row r="23" spans="1:4" x14ac:dyDescent="0.25">
      <c r="A23" t="s">
        <v>49</v>
      </c>
      <c r="B23"/>
      <c r="C23" s="3" t="s">
        <v>50</v>
      </c>
    </row>
    <row r="26" spans="1:4" x14ac:dyDescent="0.25">
      <c r="A26" s="31"/>
      <c r="C26" s="32"/>
      <c r="D26" s="31"/>
    </row>
    <row r="27" spans="1:4" x14ac:dyDescent="0.25">
      <c r="A27" s="15" t="s">
        <v>51</v>
      </c>
      <c r="B27" s="1"/>
      <c r="C27" s="2" t="s">
        <v>52</v>
      </c>
    </row>
    <row r="28" spans="1:4" x14ac:dyDescent="0.25">
      <c r="A28" t="s">
        <v>53</v>
      </c>
      <c r="B28"/>
      <c r="C28" s="3" t="s">
        <v>34</v>
      </c>
    </row>
    <row r="29" spans="1:4" x14ac:dyDescent="0.25">
      <c r="A29" s="14"/>
      <c r="B29"/>
      <c r="C29" s="3"/>
    </row>
    <row r="30" spans="1:4" x14ac:dyDescent="0.25">
      <c r="A30" s="5" t="s">
        <v>138</v>
      </c>
      <c r="B30"/>
      <c r="C30" s="3"/>
    </row>
  </sheetData>
  <mergeCells count="8">
    <mergeCell ref="A20:B20"/>
    <mergeCell ref="A3:C3"/>
    <mergeCell ref="A9:C9"/>
    <mergeCell ref="A10:C10"/>
    <mergeCell ref="A11:C11"/>
    <mergeCell ref="A12:C12"/>
    <mergeCell ref="A13:C13"/>
    <mergeCell ref="A14:C14"/>
  </mergeCells>
  <pageMargins left="1.3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sheetPr>
    <pageSetUpPr fitToPage="1"/>
  </sheetPr>
  <dimension ref="A1:G54"/>
  <sheetViews>
    <sheetView showGridLines="0" topLeftCell="A28" workbookViewId="0">
      <selection activeCell="D54" sqref="D54"/>
    </sheetView>
  </sheetViews>
  <sheetFormatPr baseColWidth="10" defaultColWidth="11.5703125" defaultRowHeight="14.25" x14ac:dyDescent="0.2"/>
  <cols>
    <col min="1" max="1" width="12.85546875" style="4" customWidth="1"/>
    <col min="2" max="2" width="74.28515625" style="4" customWidth="1"/>
    <col min="3" max="3" width="24" style="45" customWidth="1"/>
    <col min="4" max="4" width="20" style="45" bestFit="1" customWidth="1"/>
    <col min="5" max="5" width="14.140625" style="45" bestFit="1" customWidth="1"/>
    <col min="6" max="6" width="15.140625" style="4" bestFit="1" customWidth="1"/>
    <col min="7" max="16384" width="11.5703125" style="4"/>
  </cols>
  <sheetData>
    <row r="1" spans="1:7" ht="15" x14ac:dyDescent="0.2">
      <c r="A1" s="115" t="s">
        <v>126</v>
      </c>
      <c r="B1" s="115"/>
      <c r="C1" s="115"/>
    </row>
    <row r="2" spans="1:7" s="9" customFormat="1" ht="13.5" customHeight="1" x14ac:dyDescent="0.25">
      <c r="C2" s="10"/>
      <c r="E2" s="11"/>
    </row>
    <row r="3" spans="1:7" s="9" customFormat="1" ht="21" customHeight="1" x14ac:dyDescent="0.25">
      <c r="B3" s="111" t="s">
        <v>44</v>
      </c>
      <c r="C3" s="111"/>
      <c r="D3" s="12"/>
      <c r="E3" s="12"/>
      <c r="F3" s="12"/>
      <c r="G3" s="12"/>
    </row>
    <row r="4" spans="1:7" s="9" customFormat="1" ht="17.45" customHeight="1" x14ac:dyDescent="0.25">
      <c r="B4" s="114" t="s">
        <v>45</v>
      </c>
      <c r="C4" s="114"/>
      <c r="D4" s="13"/>
      <c r="E4" s="13"/>
      <c r="F4" s="13"/>
      <c r="G4" s="13"/>
    </row>
    <row r="5" spans="1:7" s="9" customFormat="1" ht="17.45" customHeight="1" x14ac:dyDescent="0.25">
      <c r="B5" s="114" t="s">
        <v>46</v>
      </c>
      <c r="C5" s="114"/>
      <c r="D5" s="13"/>
      <c r="E5" s="13"/>
      <c r="F5" s="13"/>
      <c r="G5" s="13"/>
    </row>
    <row r="6" spans="1:7" s="9" customFormat="1" ht="17.45" customHeight="1" x14ac:dyDescent="0.25">
      <c r="B6" s="114" t="s">
        <v>48</v>
      </c>
      <c r="C6" s="114"/>
      <c r="D6" s="13"/>
      <c r="E6" s="13"/>
      <c r="F6" s="13"/>
      <c r="G6" s="13"/>
    </row>
    <row r="7" spans="1:7" s="9" customFormat="1" ht="17.45" customHeight="1" x14ac:dyDescent="0.25">
      <c r="B7" s="114" t="s">
        <v>134</v>
      </c>
      <c r="C7" s="114"/>
      <c r="D7" s="13"/>
      <c r="E7" s="13"/>
      <c r="F7" s="13"/>
      <c r="G7" s="13"/>
    </row>
    <row r="8" spans="1:7" s="9" customFormat="1" ht="17.45" customHeight="1" x14ac:dyDescent="0.25">
      <c r="B8" s="114" t="s">
        <v>47</v>
      </c>
      <c r="C8" s="114"/>
      <c r="D8" s="13"/>
      <c r="E8" s="13"/>
      <c r="F8" s="13"/>
      <c r="G8" s="13"/>
    </row>
    <row r="9" spans="1:7" s="34" customFormat="1" ht="21" customHeight="1" x14ac:dyDescent="0.25">
      <c r="A9" s="46" t="s">
        <v>86</v>
      </c>
      <c r="B9" s="46" t="s">
        <v>81</v>
      </c>
      <c r="C9" s="46" t="s">
        <v>82</v>
      </c>
      <c r="D9" s="39"/>
      <c r="E9" s="39"/>
    </row>
    <row r="10" spans="1:7" x14ac:dyDescent="0.2">
      <c r="A10" s="90" t="s">
        <v>130</v>
      </c>
      <c r="B10" s="91" t="s">
        <v>87</v>
      </c>
      <c r="C10" s="92">
        <v>22824819.859999999</v>
      </c>
    </row>
    <row r="11" spans="1:7" x14ac:dyDescent="0.2">
      <c r="A11" s="90" t="s">
        <v>54</v>
      </c>
      <c r="B11" s="91" t="s">
        <v>88</v>
      </c>
      <c r="C11" s="92">
        <v>302298.67</v>
      </c>
    </row>
    <row r="12" spans="1:7" x14ac:dyDescent="0.2">
      <c r="A12" s="90" t="s">
        <v>55</v>
      </c>
      <c r="B12" s="91" t="s">
        <v>89</v>
      </c>
      <c r="C12" s="96">
        <v>96176345.569999993</v>
      </c>
    </row>
    <row r="13" spans="1:7" x14ac:dyDescent="0.2">
      <c r="A13" s="90" t="s">
        <v>56</v>
      </c>
      <c r="B13" s="91" t="s">
        <v>90</v>
      </c>
      <c r="C13" s="92">
        <v>6598593.1100000003</v>
      </c>
    </row>
    <row r="14" spans="1:7" x14ac:dyDescent="0.2">
      <c r="A14" s="90" t="s">
        <v>57</v>
      </c>
      <c r="B14" s="91" t="s">
        <v>91</v>
      </c>
      <c r="C14" s="92">
        <v>3802580.75</v>
      </c>
    </row>
    <row r="15" spans="1:7" x14ac:dyDescent="0.2">
      <c r="A15" s="90" t="s">
        <v>58</v>
      </c>
      <c r="B15" s="91" t="s">
        <v>92</v>
      </c>
      <c r="C15" s="92">
        <v>5126087.57</v>
      </c>
    </row>
    <row r="16" spans="1:7" x14ac:dyDescent="0.2">
      <c r="A16" s="90" t="s">
        <v>59</v>
      </c>
      <c r="B16" s="91" t="s">
        <v>93</v>
      </c>
      <c r="C16" s="92">
        <v>7465128.2699999996</v>
      </c>
    </row>
    <row r="17" spans="1:6" x14ac:dyDescent="0.2">
      <c r="A17" s="90" t="s">
        <v>60</v>
      </c>
      <c r="B17" s="91" t="s">
        <v>94</v>
      </c>
      <c r="C17" s="92">
        <v>1238062.3899999999</v>
      </c>
    </row>
    <row r="18" spans="1:6" x14ac:dyDescent="0.2">
      <c r="A18" s="90" t="s">
        <v>61</v>
      </c>
      <c r="B18" s="91" t="s">
        <v>95</v>
      </c>
      <c r="C18" s="92">
        <v>5731328.8399999999</v>
      </c>
    </row>
    <row r="19" spans="1:6" x14ac:dyDescent="0.2">
      <c r="A19" s="90" t="s">
        <v>62</v>
      </c>
      <c r="B19" s="91" t="s">
        <v>96</v>
      </c>
      <c r="C19" s="92">
        <v>448491.26</v>
      </c>
    </row>
    <row r="20" spans="1:6" x14ac:dyDescent="0.2">
      <c r="A20" s="90" t="s">
        <v>63</v>
      </c>
      <c r="B20" s="91" t="s">
        <v>97</v>
      </c>
      <c r="C20" s="92">
        <v>15199359.630000001</v>
      </c>
    </row>
    <row r="21" spans="1:6" x14ac:dyDescent="0.2">
      <c r="A21" s="90" t="s">
        <v>64</v>
      </c>
      <c r="B21" s="91" t="s">
        <v>98</v>
      </c>
      <c r="C21" s="92">
        <v>10225979.529999999</v>
      </c>
    </row>
    <row r="22" spans="1:6" x14ac:dyDescent="0.2">
      <c r="A22" s="90" t="s">
        <v>65</v>
      </c>
      <c r="B22" s="91" t="s">
        <v>99</v>
      </c>
      <c r="C22" s="92">
        <v>11563870.58</v>
      </c>
    </row>
    <row r="23" spans="1:6" x14ac:dyDescent="0.2">
      <c r="A23" s="90" t="s">
        <v>66</v>
      </c>
      <c r="B23" s="91" t="s">
        <v>100</v>
      </c>
      <c r="C23" s="92">
        <v>43223937.07</v>
      </c>
    </row>
    <row r="24" spans="1:6" x14ac:dyDescent="0.2">
      <c r="A24" s="90" t="s">
        <v>67</v>
      </c>
      <c r="B24" s="91" t="s">
        <v>101</v>
      </c>
      <c r="C24" s="92">
        <v>63243211.399999999</v>
      </c>
    </row>
    <row r="25" spans="1:6" x14ac:dyDescent="0.2">
      <c r="A25" s="47"/>
      <c r="B25" s="48" t="s">
        <v>102</v>
      </c>
      <c r="C25" s="49">
        <f>SUM(C10:C24)</f>
        <v>293170094.5</v>
      </c>
      <c r="D25" s="49"/>
      <c r="E25" s="49"/>
      <c r="F25" s="50"/>
    </row>
    <row r="26" spans="1:6" ht="15" x14ac:dyDescent="0.2">
      <c r="A26" s="47"/>
      <c r="B26" s="51"/>
      <c r="C26" s="52"/>
    </row>
    <row r="27" spans="1:6" x14ac:dyDescent="0.2">
      <c r="A27" s="90" t="s">
        <v>68</v>
      </c>
      <c r="B27" s="91" t="s">
        <v>103</v>
      </c>
      <c r="C27" s="93">
        <v>191584170.5</v>
      </c>
    </row>
    <row r="28" spans="1:6" x14ac:dyDescent="0.2">
      <c r="A28" s="90" t="s">
        <v>69</v>
      </c>
      <c r="B28" s="91" t="s">
        <v>104</v>
      </c>
      <c r="C28" s="93">
        <v>144165.85999999999</v>
      </c>
    </row>
    <row r="29" spans="1:6" x14ac:dyDescent="0.2">
      <c r="A29" s="90" t="s">
        <v>70</v>
      </c>
      <c r="B29" s="91" t="s">
        <v>105</v>
      </c>
      <c r="C29" s="93">
        <v>523514.32</v>
      </c>
    </row>
    <row r="30" spans="1:6" x14ac:dyDescent="0.2">
      <c r="A30" s="90" t="s">
        <v>71</v>
      </c>
      <c r="B30" s="91" t="s">
        <v>106</v>
      </c>
      <c r="C30" s="93">
        <v>33736.22</v>
      </c>
    </row>
    <row r="31" spans="1:6" x14ac:dyDescent="0.2">
      <c r="A31" s="90" t="s">
        <v>72</v>
      </c>
      <c r="B31" s="91" t="s">
        <v>107</v>
      </c>
      <c r="C31" s="93">
        <v>83898</v>
      </c>
    </row>
    <row r="32" spans="1:6" x14ac:dyDescent="0.2">
      <c r="A32" s="90" t="s">
        <v>73</v>
      </c>
      <c r="B32" s="91" t="s">
        <v>108</v>
      </c>
      <c r="C32" s="93">
        <v>31984084.43</v>
      </c>
    </row>
    <row r="33" spans="1:5" x14ac:dyDescent="0.2">
      <c r="A33" s="47"/>
      <c r="B33" s="46" t="s">
        <v>109</v>
      </c>
      <c r="C33" s="53">
        <f>SUM(C27:C32)</f>
        <v>224353569.33000001</v>
      </c>
    </row>
    <row r="34" spans="1:5" ht="15" x14ac:dyDescent="0.2">
      <c r="A34" s="47"/>
      <c r="B34" s="51"/>
      <c r="C34" s="52"/>
    </row>
    <row r="35" spans="1:5" x14ac:dyDescent="0.2">
      <c r="A35" s="90" t="s">
        <v>74</v>
      </c>
      <c r="B35" s="91" t="s">
        <v>110</v>
      </c>
      <c r="C35" s="92">
        <v>1022940.95</v>
      </c>
    </row>
    <row r="36" spans="1:5" x14ac:dyDescent="0.2">
      <c r="A36" s="90" t="s">
        <v>75</v>
      </c>
      <c r="B36" s="91" t="s">
        <v>111</v>
      </c>
      <c r="C36" s="92">
        <v>8618955.4800000004</v>
      </c>
    </row>
    <row r="37" spans="1:5" x14ac:dyDescent="0.2">
      <c r="A37" s="90" t="s">
        <v>76</v>
      </c>
      <c r="B37" s="91" t="s">
        <v>112</v>
      </c>
      <c r="C37" s="92">
        <v>446279.54</v>
      </c>
    </row>
    <row r="38" spans="1:5" x14ac:dyDescent="0.2">
      <c r="A38" s="90" t="s">
        <v>77</v>
      </c>
      <c r="B38" s="91" t="s">
        <v>113</v>
      </c>
      <c r="C38" s="92">
        <v>16194082.76</v>
      </c>
    </row>
    <row r="39" spans="1:5" x14ac:dyDescent="0.2">
      <c r="A39" s="90" t="s">
        <v>78</v>
      </c>
      <c r="B39" s="91" t="s">
        <v>114</v>
      </c>
      <c r="C39" s="92">
        <v>9830850.0600000005</v>
      </c>
    </row>
    <row r="40" spans="1:5" x14ac:dyDescent="0.2">
      <c r="A40" s="90" t="s">
        <v>79</v>
      </c>
      <c r="B40" s="91" t="s">
        <v>115</v>
      </c>
      <c r="C40" s="92">
        <v>3606563.24</v>
      </c>
    </row>
    <row r="41" spans="1:5" x14ac:dyDescent="0.2">
      <c r="A41" s="90" t="s">
        <v>131</v>
      </c>
      <c r="B41" s="91" t="s">
        <v>116</v>
      </c>
      <c r="C41" s="92">
        <v>281194</v>
      </c>
    </row>
    <row r="42" spans="1:5" x14ac:dyDescent="0.2">
      <c r="A42" s="90" t="s">
        <v>132</v>
      </c>
      <c r="B42" s="91" t="s">
        <v>117</v>
      </c>
      <c r="C42" s="92">
        <v>3803112.39</v>
      </c>
    </row>
    <row r="43" spans="1:5" x14ac:dyDescent="0.2">
      <c r="A43" s="54"/>
      <c r="B43" s="48" t="s">
        <v>118</v>
      </c>
      <c r="C43" s="49">
        <f>SUM(C35:C42)</f>
        <v>43803978.420000002</v>
      </c>
    </row>
    <row r="44" spans="1:5" x14ac:dyDescent="0.2">
      <c r="A44" s="54"/>
      <c r="B44" s="48"/>
      <c r="C44" s="49"/>
    </row>
    <row r="45" spans="1:5" x14ac:dyDescent="0.2">
      <c r="A45" s="54"/>
      <c r="B45" s="48" t="s">
        <v>31</v>
      </c>
      <c r="C45" s="49">
        <f>+C25+C33+C43</f>
        <v>561327642.25</v>
      </c>
    </row>
    <row r="46" spans="1:5" x14ac:dyDescent="0.2">
      <c r="A46" s="54"/>
    </row>
    <row r="47" spans="1:5" s="94" customFormat="1" ht="12.75" x14ac:dyDescent="0.2">
      <c r="A47" s="94" t="s">
        <v>49</v>
      </c>
      <c r="C47" s="92" t="s">
        <v>50</v>
      </c>
      <c r="D47" s="92"/>
      <c r="E47" s="92"/>
    </row>
    <row r="48" spans="1:5" x14ac:dyDescent="0.2">
      <c r="A48" s="54"/>
    </row>
    <row r="49" spans="1:5" x14ac:dyDescent="0.2">
      <c r="A49" s="54"/>
    </row>
    <row r="50" spans="1:5" s="51" customFormat="1" ht="15" x14ac:dyDescent="0.2">
      <c r="A50" s="55" t="s">
        <v>51</v>
      </c>
      <c r="B50" s="56"/>
      <c r="C50" s="57" t="s">
        <v>52</v>
      </c>
      <c r="D50" s="58"/>
      <c r="E50" s="58"/>
    </row>
    <row r="51" spans="1:5" s="94" customFormat="1" ht="12.75" x14ac:dyDescent="0.2">
      <c r="A51" s="94" t="s">
        <v>53</v>
      </c>
      <c r="C51" s="92" t="s">
        <v>34</v>
      </c>
      <c r="D51" s="92"/>
      <c r="E51" s="92"/>
    </row>
    <row r="52" spans="1:5" x14ac:dyDescent="0.2">
      <c r="A52" s="54"/>
    </row>
    <row r="53" spans="1:5" x14ac:dyDescent="0.2">
      <c r="A53" s="5" t="s">
        <v>128</v>
      </c>
    </row>
    <row r="54" spans="1:5" x14ac:dyDescent="0.2">
      <c r="A54" s="5" t="s">
        <v>129</v>
      </c>
    </row>
  </sheetData>
  <mergeCells count="7">
    <mergeCell ref="B7:C7"/>
    <mergeCell ref="B8:C8"/>
    <mergeCell ref="A1:C1"/>
    <mergeCell ref="B4:C4"/>
    <mergeCell ref="B3:C3"/>
    <mergeCell ref="B5:C5"/>
    <mergeCell ref="B6:C6"/>
  </mergeCells>
  <pageMargins left="0.70866141732283472" right="0.70866141732283472" top="0.74803149606299213" bottom="0.74803149606299213" header="0.31496062992125984" footer="0.31496062992125984"/>
  <pageSetup scale="81" fitToHeight="0"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Props1.xml><?xml version="1.0" encoding="utf-8"?>
<ds:datastoreItem xmlns:ds="http://schemas.openxmlformats.org/officeDocument/2006/customXml" ds:itemID="{3B1530B9-BD3D-4BFB-A6B6-82B9D9BF7BC2}">
  <ds:schemaRefs>
    <ds:schemaRef ds:uri="http://schemas.microsoft.com/sharepoint/v3/contenttype/forms"/>
  </ds:schemaRefs>
</ds:datastoreItem>
</file>

<file path=customXml/itemProps2.xml><?xml version="1.0" encoding="utf-8"?>
<ds:datastoreItem xmlns:ds="http://schemas.openxmlformats.org/officeDocument/2006/customXml" ds:itemID="{B7E200C0-FA71-4C05-905B-6B3154C7D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AB37A1-70E7-40E5-A543-BE7BDFEB1A2B}">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ABRIL 2026</vt:lpstr>
      <vt:lpstr>N-1 EN CAJA</vt:lpstr>
      <vt:lpstr>N-2 EN BANCO</vt:lpstr>
      <vt:lpstr>N-4 NO CORRIENTES</vt:lpstr>
      <vt:lpstr>'ABRIL 2026'!Área_de_impresión</vt:lpstr>
      <vt:lpstr>'N-4 NO CORRIENTES'!Área_de_impresión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Gleyris Altagracia Damián Díaz</cp:lastModifiedBy>
  <cp:lastPrinted>2026-05-08T17:20:56Z</cp:lastPrinted>
  <dcterms:created xsi:type="dcterms:W3CDTF">2023-11-07T13:53:24Z</dcterms:created>
  <dcterms:modified xsi:type="dcterms:W3CDTF">2026-06-19T15:33:57Z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