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memgobdo-my.sharepoint.com/personal/juana_lorenzo_mem_gob_do/Documents/Escritorio/ESTADOS FINANCIEROS/ESTADOS FINANCIEROS 2025/ESTADOS FINANCIEROS MARZO 2025/"/>
    </mc:Choice>
  </mc:AlternateContent>
  <xr:revisionPtr revIDLastSave="470" documentId="8_{91943B47-8B9E-4391-9F35-72D72FC8D349}" xr6:coauthVersionLast="47" xr6:coauthVersionMax="47" xr10:uidLastSave="{0E60DB46-DE9C-4041-B00F-6F068F145E4E}"/>
  <bookViews>
    <workbookView xWindow="28680" yWindow="-120" windowWidth="29040" windowHeight="15720" activeTab="2" xr2:uid="{00000000-000D-0000-FFFF-FFFF00000000}"/>
  </bookViews>
  <sheets>
    <sheet name="COLECTORA" sheetId="5" r:id="rId1"/>
    <sheet name="ANTICIPO FINANCIERO" sheetId="2" r:id="rId2"/>
    <sheet name="OPERATIVA" sheetId="4" r:id="rId3"/>
  </sheets>
  <definedNames>
    <definedName name="_xlnm.Print_Area" localSheetId="0">COLECTORA!$A$1:$G$40</definedName>
    <definedName name="_xlnm.Print_Titles" localSheetId="1">'ANTICIPO FINANCIERO'!$1:$14</definedName>
    <definedName name="_xlnm.Print_Titles" localSheetId="0">COLECTORA!$1:$14</definedName>
    <definedName name="_xlnm.Print_Titles" localSheetId="2">OPERATIVA!$1:$14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5" l="1"/>
  <c r="E29" i="5"/>
  <c r="G16" i="5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30" i="5" s="1"/>
  <c r="C27" i="5"/>
  <c r="F35" i="2" l="1"/>
  <c r="G16" i="4" l="1"/>
  <c r="G17" i="4" s="1"/>
  <c r="G18" i="4" s="1"/>
  <c r="G19" i="4" s="1"/>
  <c r="G20" i="4" s="1"/>
  <c r="G21" i="4" s="1"/>
  <c r="G23" i="4" s="1"/>
  <c r="G15" i="4"/>
  <c r="F22" i="4"/>
  <c r="E22" i="4"/>
  <c r="G15" i="2" l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6" i="2" s="1"/>
  <c r="E35" i="2" l="1"/>
</calcChain>
</file>

<file path=xl/sharedStrings.xml><?xml version="1.0" encoding="utf-8"?>
<sst xmlns="http://schemas.openxmlformats.org/spreadsheetml/2006/main" count="201" uniqueCount="130">
  <si>
    <t>DIRECCION  FINANCIERA</t>
  </si>
  <si>
    <t>DEPARTAMENTO DE TESORERIA</t>
  </si>
  <si>
    <t>RELACION DE INGRESOS Y EGRESOS</t>
  </si>
  <si>
    <t>VALORES EN RD$</t>
  </si>
  <si>
    <t>FECHA</t>
  </si>
  <si>
    <t>CONCEPTO</t>
  </si>
  <si>
    <t>DÉBITO</t>
  </si>
  <si>
    <t>CRÉDITO</t>
  </si>
  <si>
    <t>BALANCE MES ANTERIOR</t>
  </si>
  <si>
    <t>BALANCE AL CORTE</t>
  </si>
  <si>
    <t>REALIZADO POR:</t>
  </si>
  <si>
    <t>REVISADO POR:</t>
  </si>
  <si>
    <t>APROBADO POR:</t>
  </si>
  <si>
    <t>JUANA R. LORENZO</t>
  </si>
  <si>
    <t>MILDRED RODRIGUEZ</t>
  </si>
  <si>
    <t>GLORIA CONTRERAS</t>
  </si>
  <si>
    <t>ENCARGADA DE CUENTAS POR PAGAR</t>
  </si>
  <si>
    <t>ENCARGADA DE CONTABILIDAD</t>
  </si>
  <si>
    <t>DIRECTORA FINANCIERA</t>
  </si>
  <si>
    <t>MINISTERIO DE DE ENERGIA Y MINAS</t>
  </si>
  <si>
    <t>NUMERO DE DOCUMENTO</t>
  </si>
  <si>
    <t>ANTICIPO FINANCIERO</t>
  </si>
  <si>
    <t>CUENTA NO. 2400165429</t>
  </si>
  <si>
    <t>CLIENTE/BENEFICIARIO</t>
  </si>
  <si>
    <t>SHAMIL MORENO VERAS</t>
  </si>
  <si>
    <t>CUENTA OPERATIVA</t>
  </si>
  <si>
    <t>CUENTA NO. 3140000768</t>
  </si>
  <si>
    <t>CUENTA NO. 3140000822</t>
  </si>
  <si>
    <t>CUENTA COLECTORA</t>
  </si>
  <si>
    <t xml:space="preserve">BALANCE </t>
  </si>
  <si>
    <t>BALANCE</t>
  </si>
  <si>
    <t>REGULARIZACIÓN FONDO REPONIBLE</t>
  </si>
  <si>
    <t>CHEQUE DE REINTEGRO, CAJA CH-38</t>
  </si>
  <si>
    <t>TRANSF. 452810150877</t>
  </si>
  <si>
    <t>TRANSF. 452810150875</t>
  </si>
  <si>
    <t>TRANSF. 4524000013826</t>
  </si>
  <si>
    <t>TRANSF. 452400000254</t>
  </si>
  <si>
    <t>REGISTRO DE COMISIONES Y CARGOS BANCARIOS ABRIL 2025</t>
  </si>
  <si>
    <t>ABRIL 2025</t>
  </si>
  <si>
    <t xml:space="preserve">                          ABRIL 2025</t>
  </si>
  <si>
    <t>WANDA TURBIDES</t>
  </si>
  <si>
    <t>MARISOL VILLAVERDE</t>
  </si>
  <si>
    <t xml:space="preserve">BANCO DE RESERVAS </t>
  </si>
  <si>
    <t>CHEQUE DE REINTEGRO, CAJA CH-37</t>
  </si>
  <si>
    <t>TESORERÍA DE LA SEGURIDAD SOCIAL</t>
  </si>
  <si>
    <t>FONDO PATRIMONIAL DE LAS EMPRESAS REFORMADAS</t>
  </si>
  <si>
    <t>PAGO DE DIFERENCIA GENERADA EN EL IR-3 DEL PERÍODO 01-2025.</t>
  </si>
  <si>
    <t>PAGO FONPER 1-2-3/12 CORRESPONDIENTE AL AÑO 2025, SEGÚN LEY 124-01</t>
  </si>
  <si>
    <t>PAGO POR DIFERENCIA GENERADA POR LA NÓMINA ADICIONAL, DE ACUERDO A LOS REGISTROS S/LIBS. 1592-1, 1760-1 Y 1877-1, CORRESPONDIENTE A MARZO DE 2025.</t>
  </si>
  <si>
    <t>CHEQUE 732</t>
  </si>
  <si>
    <t>CHEQUE 733</t>
  </si>
  <si>
    <t>SUNALU</t>
  </si>
  <si>
    <t xml:space="preserve">JOSE RAMON RODRIGUEZ MEJIA </t>
  </si>
  <si>
    <t>TRANSF. 30430067588</t>
  </si>
  <si>
    <t>TRANSF. 30430067585</t>
  </si>
  <si>
    <t>TRANSF. 30430067586</t>
  </si>
  <si>
    <t>DEVOLUCIÓN DE AVANCE POR PARTE DEL SUPLIDOR, POR ANTICIPO NO EJECUTADO</t>
  </si>
  <si>
    <t>CONCESIÓN MINERA,"JOSE DANIEL" R-MEM-022-2024</t>
  </si>
  <si>
    <t>CONCESIÓN MINERA “CHIQUITÍN”, R-MEM-023-2024</t>
  </si>
  <si>
    <t>TRANSF. 452400880450</t>
  </si>
  <si>
    <t>TRANSF. 452400880063</t>
  </si>
  <si>
    <t>TRANSF. 7540000000</t>
  </si>
  <si>
    <t>TRANSF. 452400880441</t>
  </si>
  <si>
    <t>TRANSF. 452400880445</t>
  </si>
  <si>
    <t>CHEQUE 755</t>
  </si>
  <si>
    <t>CHEQUE 756</t>
  </si>
  <si>
    <t>TRANSF. 452400880440</t>
  </si>
  <si>
    <t>TRANSF. 452400880442</t>
  </si>
  <si>
    <t>TRANSF. 452400880443</t>
  </si>
  <si>
    <t>TRANSF. 452400880444</t>
  </si>
  <si>
    <t>TRANSF.452400880446</t>
  </si>
  <si>
    <t>TRANSF. 452400880447</t>
  </si>
  <si>
    <t>TRANSF. 452400880448</t>
  </si>
  <si>
    <t>TRANSF. 452400880449</t>
  </si>
  <si>
    <t>TRANSF. 452400880437</t>
  </si>
  <si>
    <t>TRANSF. 452400880438</t>
  </si>
  <si>
    <t>TRANSF. 452400880439</t>
  </si>
  <si>
    <t>O/D 32</t>
  </si>
  <si>
    <t>CHEQUE DE REINTEGRO, CAJA CH-42</t>
  </si>
  <si>
    <t>PAGO DE ALMACENAJE DEL BL NO. FRA-00004205 POR LA IMPORTACIÓN DE UN DOSÍMETRO DIGITAL DONADO AL INSTITUTO DEL CÁNCER</t>
  </si>
  <si>
    <t>PAGO DE VIÁTICOS DENTRO DEL PAÍS</t>
  </si>
  <si>
    <t>PAGO DE VIÁTICO INTERNACIONAL – GE VERNOVA</t>
  </si>
  <si>
    <t>REGISTRO DE COMISIONES Y CARGOS BANCARIOS – ABRIL 2025</t>
  </si>
  <si>
    <t>MINISTERIO DE ENERGÍA Y MINAS</t>
  </si>
  <si>
    <t xml:space="preserve"> MODESTO MARTÍNEZ</t>
  </si>
  <si>
    <t xml:space="preserve"> ANTONIO DE AZA</t>
  </si>
  <si>
    <t>PAGO DE VIÁTICOS  POR VIAJES EN LOS MESES DE ENERO Y FEBRERO DE 2025, A DIFERENTES PROVINCIAS</t>
  </si>
  <si>
    <t>PAGO DE VIÁTICOS  POR VIAJE EN EL MES DE FEBRERO DE 2025, A DIFERENTES PROVINCIAS</t>
  </si>
  <si>
    <t>JOEL SANTOS ECHAVARRÍA</t>
  </si>
  <si>
    <t xml:space="preserve"> KENNY AGRAMONTE</t>
  </si>
  <si>
    <t>PAGO DE VIÁTICOS POR VIAJES EN LOS MESES DE ENERO Y FEBRERO DE 2025, A DIFERENTES PROVINCIAS</t>
  </si>
  <si>
    <t xml:space="preserve"> MIGUEL ÁNGEL JIMÉNEZ </t>
  </si>
  <si>
    <t>PEDRO EUSEBIO ALMONTE</t>
  </si>
  <si>
    <t>PAGO DE VIÁTICO POR VIAJE EN EL MES DE MARZO DE 2025, A MONTE CRISTI</t>
  </si>
  <si>
    <t>PAGO DE VIÁTICO   POR VIAJE EN EL MES DE MARZO DE 2025, A MONTE CRISTI</t>
  </si>
  <si>
    <t>CARMEN MINAYA</t>
  </si>
  <si>
    <t>PAGO DE VIÁTICOS POR VIAJES EN LOS MESES DE MARZO Y ABRIL DE 2025, A MONTE CRISTI</t>
  </si>
  <si>
    <t>MODESTO MARTÍNEZ</t>
  </si>
  <si>
    <t xml:space="preserve"> GABRIEL VÁSQUEZ</t>
  </si>
  <si>
    <t xml:space="preserve"> LUIS FRANCISCO TORRES </t>
  </si>
  <si>
    <t>PAGO DE VIÁTICO POR VIAJE DEL 26/04/2025 AL 03/05/2025, A SÃO PAULO, BRASIL</t>
  </si>
  <si>
    <t xml:space="preserve">PABLO DÍAZ TORRES </t>
  </si>
  <si>
    <t>JOHANEL MÉNDEZ VIDAL</t>
  </si>
  <si>
    <t>JOEL SÁNCHEZ VÉLEZ</t>
  </si>
  <si>
    <t xml:space="preserve">MODESTO MARTÍNEZ </t>
  </si>
  <si>
    <t>BANCO DE RESERVAS</t>
  </si>
  <si>
    <t>PAGO DE VIÁTICOS  POR VIAJE DEL 18 AL 30 DE MARZO DE 2025, A DIFERENTES PROVINCIAS</t>
  </si>
  <si>
    <t>PAGO DE VIÁTICO POR VIAJE DEL 10 AL 11 DE MARZO DE 2025, A COTUÍ</t>
  </si>
  <si>
    <t>PAGO DE VIÁTICO POR VIAJES DE ENERO A MARZO DE 2025, A PEDERNALES</t>
  </si>
  <si>
    <t>DIRECCIÓN GENERAL DE ADUANAS</t>
  </si>
  <si>
    <t xml:space="preserve">                  ABRIL 2025</t>
  </si>
  <si>
    <t>MIGUEL ÁNGEL SÁNCHEZ</t>
  </si>
  <si>
    <t>CARLOS MARCOS HERRERA</t>
  </si>
  <si>
    <t>CÉSAR DE LA ROSA</t>
  </si>
  <si>
    <t>TOMÁS TEÓFILO WRIGHT</t>
  </si>
  <si>
    <t>SEVERINO GARCÍA</t>
  </si>
  <si>
    <t>JUNIOR HERNÁNDEZ</t>
  </si>
  <si>
    <t>PLANTAS DE CACAO</t>
  </si>
  <si>
    <t>-</t>
  </si>
  <si>
    <t>TOTALES RD$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</si>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</sst>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sz val="9"/>
      <color theme="0"/>
      <name val="Tahoma"/>
      <family val="2"/>
    </font>
    <font>
      <b/>
      <sz val="9"/>
      <color rgb="FF00000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9"/>
      <color indexed="8"/>
      <name val="Tahoma"/>
      <family val="2"/>
    </font>
    <font>
      <sz val="9"/>
      <color theme="1"/>
      <name val="Calibri"/>
      <family val="2"/>
      <scheme val="minor"/>
    </font>
    <font>
      <sz val="9"/>
      <color rgb="FF000000"/>
      <name val="Tahoma"/>
      <family val="2"/>
    </font>
    <font>
      <sz val="12"/>
      <color theme="1"/>
      <name val="Aptos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14" fontId="3" fillId="0" borderId="1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3" fontId="2" fillId="0" borderId="1" xfId="1" applyFont="1" applyBorder="1" applyAlignment="1">
      <alignment horizontal="left" vertical="center" wrapText="1"/>
    </xf>
    <xf numFmtId="43" fontId="5" fillId="0" borderId="1" xfId="1" applyFont="1" applyBorder="1" applyAlignment="1">
      <alignment horizontal="left" vertical="center"/>
    </xf>
    <xf numFmtId="43" fontId="4" fillId="2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43" fontId="4" fillId="2" borderId="4" xfId="0" applyNumberFormat="1" applyFont="1" applyFill="1" applyBorder="1" applyAlignment="1">
      <alignment vertical="center" wrapText="1"/>
    </xf>
    <xf numFmtId="43" fontId="3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/>
    <xf numFmtId="14" fontId="6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 wrapText="1"/>
    </xf>
    <xf numFmtId="43" fontId="5" fillId="0" borderId="5" xfId="0" applyNumberFormat="1" applyFont="1" applyBorder="1" applyAlignment="1">
      <alignment horizontal="right" vertical="center"/>
    </xf>
    <xf numFmtId="43" fontId="2" fillId="0" borderId="5" xfId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49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 wrapText="1"/>
    </xf>
    <xf numFmtId="14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/>
    </xf>
    <xf numFmtId="43" fontId="5" fillId="0" borderId="5" xfId="0" applyNumberFormat="1" applyFont="1" applyBorder="1" applyAlignment="1">
      <alignment horizontal="left" vertical="center"/>
    </xf>
    <xf numFmtId="0" fontId="3" fillId="0" borderId="1" xfId="0" applyFont="1" applyBorder="1"/>
    <xf numFmtId="0" fontId="2" fillId="0" borderId="1" xfId="0" applyFont="1" applyBorder="1" applyAlignment="1">
      <alignment horizontal="left" vertical="center"/>
    </xf>
    <xf numFmtId="43" fontId="2" fillId="0" borderId="1" xfId="1" applyFont="1" applyBorder="1" applyAlignment="1">
      <alignment horizontal="center" vertical="center"/>
    </xf>
    <xf numFmtId="43" fontId="3" fillId="0" borderId="1" xfId="0" applyNumberFormat="1" applyFont="1" applyBorder="1"/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43" fontId="2" fillId="0" borderId="2" xfId="0" applyNumberFormat="1" applyFont="1" applyBorder="1" applyAlignment="1">
      <alignment horizontal="left" vertical="center"/>
    </xf>
    <xf numFmtId="0" fontId="3" fillId="0" borderId="2" xfId="0" applyFont="1" applyBorder="1"/>
    <xf numFmtId="43" fontId="4" fillId="2" borderId="8" xfId="1" applyFont="1" applyFill="1" applyBorder="1" applyAlignment="1">
      <alignment horizontal="left" vertical="center" wrapText="1"/>
    </xf>
    <xf numFmtId="43" fontId="4" fillId="2" borderId="9" xfId="1" applyFont="1" applyFill="1" applyBorder="1" applyAlignment="1">
      <alignment horizontal="left" vertical="center" wrapText="1"/>
    </xf>
    <xf numFmtId="49" fontId="7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43" fontId="5" fillId="0" borderId="2" xfId="1" applyFont="1" applyBorder="1" applyAlignment="1">
      <alignment horizontal="left" vertical="center"/>
    </xf>
    <xf numFmtId="43" fontId="2" fillId="0" borderId="2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/>
    </xf>
    <xf numFmtId="43" fontId="0" fillId="0" borderId="0" xfId="1" applyFont="1"/>
    <xf numFmtId="43" fontId="12" fillId="0" borderId="0" xfId="0" applyNumberFormat="1" applyFont="1"/>
    <xf numFmtId="43" fontId="2" fillId="0" borderId="1" xfId="1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/>
    </xf>
    <xf numFmtId="4" fontId="14" fillId="0" borderId="1" xfId="0" applyNumberFormat="1" applyFont="1" applyBorder="1" applyAlignment="1">
      <alignment horizontal="right" vertical="center" wrapText="1"/>
    </xf>
    <xf numFmtId="14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43" fontId="14" fillId="0" borderId="1" xfId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49" fontId="7" fillId="0" borderId="0" xfId="0" applyNumberFormat="1" applyFont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174625</xdr:colOff>
      <xdr:row>1</xdr:row>
      <xdr:rowOff>31750</xdr:rowOff>
    </xdr:from>
    <xdr:ext cx="3317875" cy="1873250"/>
    <xdr:pic>
      <xdr:nvPicPr>
        <xdr:cNvPr id="2" name="Imagen 1">
          <a:extLst>
            <a:ext uri="{FF2B5EF4-FFF2-40B4-BE49-F238E27FC236}">
              <a16:creationId xmlns:a16="http://schemas.microsoft.com/office/drawing/2014/main" id="{ED885AFF-503F-4CE3-B2D1-DD8726ACFCA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08" r="34510" b="70655"/>
        <a:stretch/>
      </xdr:blipFill>
      <xdr:spPr bwMode="auto">
        <a:xfrm>
          <a:off x="174625" y="222250"/>
          <a:ext cx="3317875" cy="1873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142875</xdr:rowOff>
    </xdr:from>
    <xdr:to>
      <xdr:col>2</xdr:col>
      <xdr:colOff>1143000</xdr:colOff>
      <xdr:row>11</xdr:row>
      <xdr:rowOff>111124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759691-C9B0-4ABD-9F40-195711F6100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08" r="34510" b="70655"/>
        <a:stretch/>
      </xdr:blipFill>
      <xdr:spPr bwMode="auto">
        <a:xfrm>
          <a:off x="85725" y="142875"/>
          <a:ext cx="3803650" cy="206374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9526</xdr:rowOff>
    </xdr:from>
    <xdr:ext cx="2933700" cy="1685924"/>
    <xdr:pic>
      <xdr:nvPicPr>
        <xdr:cNvPr id="2" name="Imagen 1">
          <a:extLst>
            <a:ext uri="{FF2B5EF4-FFF2-40B4-BE49-F238E27FC236}">
              <a16:creationId xmlns:a16="http://schemas.microsoft.com/office/drawing/2014/main" id="{8939C78E-A2D5-4AA0-A407-393E91A5640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08" r="34510" b="70655"/>
        <a:stretch/>
      </xdr:blipFill>
      <xdr:spPr bwMode="auto">
        <a:xfrm>
          <a:off x="0" y="390526"/>
          <a:ext cx="2933700" cy="16859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58020-3BED-4B93-83DD-30D2948AE37E}">
  <dimension ref="A1:I39"/>
  <sheetViews>
    <sheetView showGridLines="0" zoomScaleNormal="100" workbookViewId="0">
      <selection activeCell="J23" sqref="J23"/>
    </sheetView>
  </sheetViews>
  <sheetFormatPr baseColWidth="10" defaultRowHeight="15" x14ac:dyDescent="0.25"/>
  <cols>
    <col min="1" max="1" width="22.28515625" customWidth="1"/>
    <col min="2" max="2" width="26.85546875" customWidth="1"/>
    <col min="3" max="3" width="28.85546875" customWidth="1"/>
    <col min="4" max="4" width="38.85546875" customWidth="1"/>
    <col min="5" max="5" width="30" customWidth="1"/>
    <col min="6" max="6" width="17.5703125" customWidth="1"/>
    <col min="7" max="7" width="17.42578125" customWidth="1"/>
  </cols>
  <sheetData>
    <row r="1" spans="1:9" x14ac:dyDescent="0.25">
      <c r="B1" s="78"/>
      <c r="C1" s="78"/>
      <c r="D1" s="78"/>
      <c r="E1" s="78"/>
      <c r="F1" s="78"/>
      <c r="G1" s="78"/>
    </row>
    <row r="2" spans="1:9" x14ac:dyDescent="0.25">
      <c r="B2" s="78"/>
      <c r="C2" s="78"/>
      <c r="D2" s="78"/>
      <c r="E2" s="78"/>
      <c r="F2" s="78"/>
      <c r="G2" s="78"/>
    </row>
    <row r="3" spans="1:9" x14ac:dyDescent="0.25">
      <c r="B3" s="78"/>
      <c r="C3" s="78"/>
      <c r="D3" s="78"/>
      <c r="E3" s="78"/>
      <c r="F3" s="78"/>
      <c r="G3" s="78"/>
    </row>
    <row r="4" spans="1:9" x14ac:dyDescent="0.25">
      <c r="C4" s="3"/>
      <c r="D4" s="3" t="s">
        <v>19</v>
      </c>
      <c r="E4" s="3"/>
      <c r="F4" s="5"/>
      <c r="G4" s="5"/>
      <c r="H4" s="5"/>
      <c r="I4" s="5"/>
    </row>
    <row r="5" spans="1:9" x14ac:dyDescent="0.25">
      <c r="C5" s="3"/>
      <c r="D5" s="3" t="s">
        <v>0</v>
      </c>
      <c r="E5" s="3"/>
      <c r="F5" s="5"/>
      <c r="G5" s="5"/>
      <c r="H5" s="5"/>
      <c r="I5" s="5"/>
    </row>
    <row r="6" spans="1:9" x14ac:dyDescent="0.25">
      <c r="C6" s="3"/>
      <c r="D6" s="3" t="s">
        <v>1</v>
      </c>
      <c r="E6" s="3"/>
      <c r="F6" s="5"/>
      <c r="G6" s="5"/>
      <c r="H6" s="5"/>
      <c r="I6" s="5"/>
    </row>
    <row r="7" spans="1:9" x14ac:dyDescent="0.25">
      <c r="C7" s="35"/>
      <c r="D7" s="35"/>
      <c r="E7" s="35"/>
      <c r="F7" s="35"/>
      <c r="G7" s="35"/>
    </row>
    <row r="8" spans="1:9" x14ac:dyDescent="0.25">
      <c r="C8" s="3"/>
      <c r="D8" s="3" t="s">
        <v>2</v>
      </c>
      <c r="E8" s="3"/>
      <c r="F8" s="5"/>
      <c r="G8" s="5"/>
    </row>
    <row r="9" spans="1:9" x14ac:dyDescent="0.25">
      <c r="C9" s="4"/>
      <c r="D9" s="4" t="s">
        <v>28</v>
      </c>
      <c r="E9" s="4"/>
      <c r="F9" s="36"/>
      <c r="G9" s="36"/>
    </row>
    <row r="10" spans="1:9" x14ac:dyDescent="0.25">
      <c r="C10" s="3"/>
      <c r="D10" s="3" t="s">
        <v>27</v>
      </c>
      <c r="E10" s="3"/>
      <c r="F10" s="5"/>
      <c r="G10" s="5"/>
    </row>
    <row r="11" spans="1:9" x14ac:dyDescent="0.25">
      <c r="C11" s="3"/>
      <c r="D11" s="57" t="s">
        <v>38</v>
      </c>
      <c r="E11" s="3"/>
      <c r="F11" s="5"/>
      <c r="G11" s="5"/>
    </row>
    <row r="12" spans="1:9" x14ac:dyDescent="0.25">
      <c r="A12" s="35"/>
      <c r="B12" s="35"/>
      <c r="C12" s="35"/>
      <c r="D12" s="3" t="s">
        <v>3</v>
      </c>
      <c r="E12" s="35"/>
      <c r="F12" s="35"/>
      <c r="G12" s="14"/>
    </row>
    <row r="13" spans="1:9" x14ac:dyDescent="0.25">
      <c r="A13" s="35"/>
      <c r="B13" s="35"/>
      <c r="C13" s="35"/>
      <c r="D13" s="3"/>
      <c r="E13" s="35"/>
      <c r="F13" s="35"/>
      <c r="G13" s="14"/>
    </row>
    <row r="14" spans="1:9" ht="22.5" x14ac:dyDescent="0.25">
      <c r="A14" s="9" t="s">
        <v>20</v>
      </c>
      <c r="B14" s="9" t="s">
        <v>4</v>
      </c>
      <c r="C14" s="9" t="s">
        <v>23</v>
      </c>
      <c r="D14" s="9" t="s">
        <v>5</v>
      </c>
      <c r="E14" s="9" t="s">
        <v>6</v>
      </c>
      <c r="F14" s="9" t="s">
        <v>7</v>
      </c>
      <c r="G14" s="9" t="s">
        <v>29</v>
      </c>
    </row>
    <row r="15" spans="1:9" ht="30.6" customHeight="1" x14ac:dyDescent="0.25">
      <c r="D15" s="1" t="s">
        <v>8</v>
      </c>
      <c r="E15" s="21">
        <v>106850</v>
      </c>
      <c r="F15" s="20">
        <v>0</v>
      </c>
      <c r="G15" s="70">
        <v>106850</v>
      </c>
    </row>
    <row r="16" spans="1:9" ht="25.5" customHeight="1" x14ac:dyDescent="0.25">
      <c r="A16" s="77" t="s">
        <v>120</v>
      </c>
      <c r="B16" s="15">
        <v>45691</v>
      </c>
      <c r="C16" s="31" t="s">
        <v>111</v>
      </c>
      <c r="D16" s="27" t="s">
        <v>117</v>
      </c>
      <c r="E16" s="26">
        <v>2000</v>
      </c>
      <c r="F16" s="32" t="s">
        <v>118</v>
      </c>
      <c r="G16" s="32">
        <f>+G15+E16</f>
        <v>108850</v>
      </c>
    </row>
    <row r="17" spans="1:7" ht="25.5" customHeight="1" x14ac:dyDescent="0.25">
      <c r="A17" s="77" t="s">
        <v>121</v>
      </c>
      <c r="B17" s="15">
        <v>45691</v>
      </c>
      <c r="C17" s="31" t="s">
        <v>112</v>
      </c>
      <c r="D17" s="27" t="s">
        <v>117</v>
      </c>
      <c r="E17" s="26">
        <v>10000</v>
      </c>
      <c r="F17" s="32" t="s">
        <v>118</v>
      </c>
      <c r="G17" s="32">
        <f t="shared" ref="G17:G28" si="0">+G16+E17</f>
        <v>118850</v>
      </c>
    </row>
    <row r="18" spans="1:7" ht="25.5" customHeight="1" x14ac:dyDescent="0.25">
      <c r="A18" s="77" t="s">
        <v>122</v>
      </c>
      <c r="B18" s="15">
        <v>45692</v>
      </c>
      <c r="C18" s="31" t="str">
        <f>+C17</f>
        <v>CARLOS MARCOS HERRERA</v>
      </c>
      <c r="D18" s="27" t="s">
        <v>117</v>
      </c>
      <c r="E18" s="26">
        <v>2000</v>
      </c>
      <c r="F18" s="32" t="s">
        <v>118</v>
      </c>
      <c r="G18" s="32">
        <f t="shared" si="0"/>
        <v>120850</v>
      </c>
    </row>
    <row r="19" spans="1:7" ht="25.5" customHeight="1" x14ac:dyDescent="0.25">
      <c r="A19" s="77" t="s">
        <v>123</v>
      </c>
      <c r="B19" s="15">
        <v>45692</v>
      </c>
      <c r="C19" s="31" t="s">
        <v>112</v>
      </c>
      <c r="D19" s="27" t="s">
        <v>117</v>
      </c>
      <c r="E19" s="26">
        <v>2000</v>
      </c>
      <c r="F19" s="32" t="s">
        <v>118</v>
      </c>
      <c r="G19" s="32">
        <f t="shared" si="0"/>
        <v>122850</v>
      </c>
    </row>
    <row r="20" spans="1:7" ht="25.5" customHeight="1" x14ac:dyDescent="0.25">
      <c r="A20" s="77" t="s">
        <v>124</v>
      </c>
      <c r="B20" s="15">
        <v>45693</v>
      </c>
      <c r="C20" s="31" t="s">
        <v>112</v>
      </c>
      <c r="D20" s="27" t="s">
        <v>117</v>
      </c>
      <c r="E20" s="26">
        <v>2000</v>
      </c>
      <c r="F20" s="32" t="s">
        <v>118</v>
      </c>
      <c r="G20" s="32">
        <f t="shared" si="0"/>
        <v>124850</v>
      </c>
    </row>
    <row r="21" spans="1:7" ht="25.5" customHeight="1" x14ac:dyDescent="0.25">
      <c r="A21" s="77" t="s">
        <v>125</v>
      </c>
      <c r="B21" s="15">
        <v>45695</v>
      </c>
      <c r="C21" s="31" t="s">
        <v>113</v>
      </c>
      <c r="D21" s="27" t="s">
        <v>117</v>
      </c>
      <c r="E21" s="26">
        <v>5000</v>
      </c>
      <c r="F21" s="32" t="s">
        <v>118</v>
      </c>
      <c r="G21" s="32">
        <f t="shared" si="0"/>
        <v>129850</v>
      </c>
    </row>
    <row r="22" spans="1:7" ht="25.5" customHeight="1" x14ac:dyDescent="0.25">
      <c r="A22" s="77" t="s">
        <v>126</v>
      </c>
      <c r="B22" s="15">
        <v>45698</v>
      </c>
      <c r="C22" s="31" t="s">
        <v>112</v>
      </c>
      <c r="D22" s="27" t="s">
        <v>117</v>
      </c>
      <c r="E22" s="26">
        <v>10000</v>
      </c>
      <c r="F22" s="32" t="s">
        <v>118</v>
      </c>
      <c r="G22" s="32">
        <f t="shared" si="0"/>
        <v>139850</v>
      </c>
    </row>
    <row r="23" spans="1:7" ht="25.5" customHeight="1" x14ac:dyDescent="0.25">
      <c r="A23" s="77" t="s">
        <v>127</v>
      </c>
      <c r="B23" s="15">
        <v>45698</v>
      </c>
      <c r="C23" s="31" t="s">
        <v>114</v>
      </c>
      <c r="D23" s="27" t="s">
        <v>117</v>
      </c>
      <c r="E23" s="26">
        <v>500</v>
      </c>
      <c r="F23" s="32" t="s">
        <v>118</v>
      </c>
      <c r="G23" s="32">
        <f t="shared" si="0"/>
        <v>140350</v>
      </c>
    </row>
    <row r="24" spans="1:7" ht="25.5" customHeight="1" x14ac:dyDescent="0.25">
      <c r="A24" s="77" t="s">
        <v>128</v>
      </c>
      <c r="B24" s="15">
        <v>45699</v>
      </c>
      <c r="C24" s="31" t="s">
        <v>115</v>
      </c>
      <c r="D24" s="27" t="s">
        <v>117</v>
      </c>
      <c r="E24" s="26">
        <v>2000</v>
      </c>
      <c r="F24" s="32" t="s">
        <v>118</v>
      </c>
      <c r="G24" s="32">
        <f t="shared" si="0"/>
        <v>142350</v>
      </c>
    </row>
    <row r="25" spans="1:7" ht="25.5" customHeight="1" x14ac:dyDescent="0.25">
      <c r="A25" s="77" t="s">
        <v>129</v>
      </c>
      <c r="B25" s="15">
        <v>45700</v>
      </c>
      <c r="C25" s="31" t="s">
        <v>116</v>
      </c>
      <c r="D25" s="27" t="s">
        <v>117</v>
      </c>
      <c r="E25" s="26">
        <v>2000</v>
      </c>
      <c r="F25" s="32" t="s">
        <v>118</v>
      </c>
      <c r="G25" s="32">
        <f t="shared" si="0"/>
        <v>144350</v>
      </c>
    </row>
    <row r="26" spans="1:7" ht="25.5" customHeight="1" x14ac:dyDescent="0.25">
      <c r="A26" s="71" t="s">
        <v>53</v>
      </c>
      <c r="B26" s="73">
        <v>45766</v>
      </c>
      <c r="C26" s="71" t="s">
        <v>51</v>
      </c>
      <c r="D26" s="74" t="s">
        <v>56</v>
      </c>
      <c r="E26" s="75">
        <v>54226.8</v>
      </c>
      <c r="F26" s="72"/>
      <c r="G26" s="32">
        <f t="shared" si="0"/>
        <v>198576.8</v>
      </c>
    </row>
    <row r="27" spans="1:7" ht="25.5" customHeight="1" x14ac:dyDescent="0.25">
      <c r="A27" s="71" t="s">
        <v>54</v>
      </c>
      <c r="B27" s="73">
        <v>45768</v>
      </c>
      <c r="C27" s="71" t="str">
        <f>+C28</f>
        <v xml:space="preserve">JOSE RAMON RODRIGUEZ MEJIA </v>
      </c>
      <c r="D27" s="74" t="s">
        <v>58</v>
      </c>
      <c r="E27" s="75">
        <v>26000</v>
      </c>
      <c r="F27" s="72"/>
      <c r="G27" s="32">
        <f t="shared" si="0"/>
        <v>224576.8</v>
      </c>
    </row>
    <row r="28" spans="1:7" ht="25.5" customHeight="1" x14ac:dyDescent="0.25">
      <c r="A28" s="71" t="s">
        <v>55</v>
      </c>
      <c r="B28" s="73">
        <v>45770</v>
      </c>
      <c r="C28" s="71" t="s">
        <v>52</v>
      </c>
      <c r="D28" s="74" t="s">
        <v>57</v>
      </c>
      <c r="E28" s="75">
        <v>26000</v>
      </c>
      <c r="F28" s="72"/>
      <c r="G28" s="32">
        <f t="shared" si="0"/>
        <v>250576.8</v>
      </c>
    </row>
    <row r="29" spans="1:7" ht="15.75" x14ac:dyDescent="0.25">
      <c r="A29" s="28"/>
      <c r="B29" s="28"/>
      <c r="C29" s="30"/>
      <c r="D29" s="76" t="s">
        <v>119</v>
      </c>
      <c r="E29" s="33">
        <f>+SUM(E15:E28)</f>
        <v>250576.8</v>
      </c>
      <c r="F29" s="34"/>
      <c r="G29" s="34"/>
    </row>
    <row r="30" spans="1:7" x14ac:dyDescent="0.25">
      <c r="A30" s="28"/>
      <c r="B30" s="28"/>
      <c r="C30" s="28"/>
      <c r="D30" s="24" t="s">
        <v>9</v>
      </c>
      <c r="E30" s="25"/>
      <c r="F30" s="22"/>
      <c r="G30" s="22">
        <f>+G28</f>
        <v>250576.8</v>
      </c>
    </row>
    <row r="33" spans="1:6" x14ac:dyDescent="0.25">
      <c r="A33" s="6" t="s">
        <v>10</v>
      </c>
      <c r="B33" s="6"/>
      <c r="C33" s="6"/>
      <c r="D33" s="17" t="s">
        <v>11</v>
      </c>
      <c r="E33" s="6" t="s">
        <v>12</v>
      </c>
      <c r="F33" s="6"/>
    </row>
    <row r="34" spans="1:6" x14ac:dyDescent="0.25">
      <c r="A34" s="5"/>
      <c r="B34" s="5"/>
      <c r="C34" s="5"/>
      <c r="D34" s="12"/>
      <c r="E34" s="2"/>
      <c r="F34" s="2"/>
    </row>
    <row r="35" spans="1:6" x14ac:dyDescent="0.25">
      <c r="A35" s="7"/>
      <c r="B35" s="7"/>
      <c r="C35" s="7"/>
      <c r="D35" s="29"/>
      <c r="E35" s="7"/>
      <c r="F35" s="8"/>
    </row>
    <row r="36" spans="1:6" x14ac:dyDescent="0.25">
      <c r="A36" s="7"/>
      <c r="B36" s="7"/>
      <c r="C36" s="7"/>
      <c r="D36" s="29"/>
      <c r="E36" s="7"/>
      <c r="F36" s="8"/>
    </row>
    <row r="37" spans="1:6" x14ac:dyDescent="0.25">
      <c r="A37" s="7"/>
      <c r="B37" s="7"/>
      <c r="C37" s="7"/>
      <c r="D37" s="29"/>
      <c r="E37" s="7"/>
      <c r="F37" s="8"/>
    </row>
    <row r="38" spans="1:6" x14ac:dyDescent="0.25">
      <c r="A38" s="79" t="s">
        <v>13</v>
      </c>
      <c r="B38" s="79"/>
      <c r="C38" s="3"/>
      <c r="D38" s="12" t="s">
        <v>14</v>
      </c>
      <c r="E38" s="80" t="s">
        <v>15</v>
      </c>
      <c r="F38" s="80"/>
    </row>
    <row r="39" spans="1:6" x14ac:dyDescent="0.25">
      <c r="A39" s="81" t="s">
        <v>16</v>
      </c>
      <c r="B39" s="81"/>
      <c r="C39" s="6"/>
      <c r="D39" s="17" t="s">
        <v>17</v>
      </c>
      <c r="E39" s="82" t="s">
        <v>18</v>
      </c>
      <c r="F39" s="82"/>
    </row>
  </sheetData>
  <mergeCells count="5">
    <mergeCell ref="B1:G3"/>
    <mergeCell ref="A38:B38"/>
    <mergeCell ref="E38:F38"/>
    <mergeCell ref="A39:B39"/>
    <mergeCell ref="E39:F39"/>
  </mergeCells>
  <phoneticPr fontId="13" type="noConversion"/>
  <pageMargins left="0" right="0" top="0" bottom="0" header="0.31496062992125984" footer="0.31496062992125984"/>
  <pageSetup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C5932-990C-4E2D-A120-C43EE972FE4F}">
  <dimension ref="A1:G49"/>
  <sheetViews>
    <sheetView showGridLines="0" zoomScaleNormal="100" workbookViewId="0">
      <pane ySplit="14" topLeftCell="A31" activePane="bottomLeft" state="frozen"/>
      <selection pane="bottomLeft" activeCell="G36" sqref="G36"/>
    </sheetView>
  </sheetViews>
  <sheetFormatPr baseColWidth="10" defaultRowHeight="15" x14ac:dyDescent="0.25"/>
  <cols>
    <col min="1" max="1" width="25.5703125" customWidth="1"/>
    <col min="2" max="2" width="15.7109375" customWidth="1"/>
    <col min="3" max="3" width="39.140625" customWidth="1"/>
    <col min="4" max="4" width="72.7109375" customWidth="1"/>
    <col min="5" max="5" width="23.28515625" customWidth="1"/>
    <col min="6" max="6" width="18.42578125" customWidth="1"/>
    <col min="7" max="7" width="16.28515625" customWidth="1"/>
  </cols>
  <sheetData>
    <row r="1" spans="1:7" x14ac:dyDescent="0.25">
      <c r="A1" s="2"/>
      <c r="B1" s="2"/>
      <c r="C1" s="2"/>
      <c r="D1" s="2"/>
      <c r="E1" s="2"/>
      <c r="F1" s="2"/>
    </row>
    <row r="2" spans="1:7" x14ac:dyDescent="0.25">
      <c r="A2" s="2"/>
      <c r="B2" s="2"/>
      <c r="C2" s="2"/>
      <c r="D2" s="2"/>
      <c r="E2" s="2"/>
      <c r="F2" s="2"/>
    </row>
    <row r="3" spans="1:7" x14ac:dyDescent="0.25">
      <c r="A3" s="2"/>
      <c r="B3" s="2"/>
      <c r="C3" s="2"/>
      <c r="D3" s="2"/>
      <c r="E3" s="2"/>
      <c r="F3" s="2"/>
    </row>
    <row r="4" spans="1:7" x14ac:dyDescent="0.25">
      <c r="A4" s="80" t="s">
        <v>19</v>
      </c>
      <c r="B4" s="80"/>
      <c r="C4" s="80"/>
      <c r="D4" s="80"/>
      <c r="E4" s="80"/>
      <c r="F4" s="80"/>
    </row>
    <row r="5" spans="1:7" x14ac:dyDescent="0.25">
      <c r="A5" s="80" t="s">
        <v>0</v>
      </c>
      <c r="B5" s="80"/>
      <c r="C5" s="80"/>
      <c r="D5" s="80"/>
      <c r="E5" s="80"/>
      <c r="F5" s="80"/>
    </row>
    <row r="6" spans="1:7" x14ac:dyDescent="0.25">
      <c r="A6" s="80" t="s">
        <v>1</v>
      </c>
      <c r="B6" s="80"/>
      <c r="C6" s="80"/>
      <c r="D6" s="80"/>
      <c r="E6" s="80"/>
      <c r="F6" s="80"/>
    </row>
    <row r="7" spans="1:7" x14ac:dyDescent="0.25">
      <c r="A7" s="3"/>
      <c r="B7" s="3"/>
      <c r="C7" s="3"/>
      <c r="D7" s="3"/>
      <c r="E7" s="3"/>
      <c r="F7" s="3"/>
    </row>
    <row r="8" spans="1:7" x14ac:dyDescent="0.25">
      <c r="A8" s="80" t="s">
        <v>2</v>
      </c>
      <c r="B8" s="80"/>
      <c r="C8" s="80"/>
      <c r="D8" s="80"/>
      <c r="E8" s="80"/>
      <c r="F8" s="80"/>
    </row>
    <row r="9" spans="1:7" x14ac:dyDescent="0.25">
      <c r="A9" s="85" t="s">
        <v>21</v>
      </c>
      <c r="B9" s="85"/>
      <c r="C9" s="85"/>
      <c r="D9" s="85"/>
      <c r="E9" s="85"/>
      <c r="F9" s="85"/>
    </row>
    <row r="10" spans="1:7" x14ac:dyDescent="0.25">
      <c r="A10" s="80" t="s">
        <v>22</v>
      </c>
      <c r="B10" s="80"/>
      <c r="C10" s="80"/>
      <c r="D10" s="80"/>
      <c r="E10" s="80"/>
      <c r="F10" s="80"/>
    </row>
    <row r="11" spans="1:7" x14ac:dyDescent="0.25">
      <c r="A11" s="3"/>
      <c r="B11" s="3"/>
      <c r="C11" s="3"/>
      <c r="D11" s="13" t="s">
        <v>110</v>
      </c>
      <c r="E11" s="3"/>
      <c r="F11" s="3"/>
    </row>
    <row r="12" spans="1:7" x14ac:dyDescent="0.25">
      <c r="A12" s="80" t="s">
        <v>3</v>
      </c>
      <c r="B12" s="80"/>
      <c r="C12" s="80"/>
      <c r="D12" s="80"/>
      <c r="E12" s="80"/>
      <c r="F12" s="80"/>
    </row>
    <row r="13" spans="1:7" x14ac:dyDescent="0.25">
      <c r="A13" s="2"/>
      <c r="B13" s="2"/>
      <c r="C13" s="2"/>
      <c r="D13" s="5"/>
      <c r="E13" s="5"/>
      <c r="F13" s="5"/>
    </row>
    <row r="14" spans="1:7" x14ac:dyDescent="0.25">
      <c r="A14" s="63" t="s">
        <v>20</v>
      </c>
      <c r="B14" s="63" t="s">
        <v>4</v>
      </c>
      <c r="C14" s="63" t="s">
        <v>23</v>
      </c>
      <c r="D14" s="63" t="s">
        <v>5</v>
      </c>
      <c r="E14" s="63" t="s">
        <v>6</v>
      </c>
      <c r="F14" s="63" t="s">
        <v>7</v>
      </c>
      <c r="G14" s="63" t="s">
        <v>30</v>
      </c>
    </row>
    <row r="15" spans="1:7" ht="30.6" customHeight="1" x14ac:dyDescent="0.25">
      <c r="A15" s="64"/>
      <c r="B15" s="64"/>
      <c r="C15" s="64"/>
      <c r="D15" s="58" t="s">
        <v>8</v>
      </c>
      <c r="E15" s="59">
        <v>229328.73</v>
      </c>
      <c r="F15" s="60"/>
      <c r="G15" s="60">
        <f>+E15</f>
        <v>229328.73</v>
      </c>
    </row>
    <row r="16" spans="1:7" ht="30.6" customHeight="1" x14ac:dyDescent="0.25">
      <c r="A16" s="10" t="s">
        <v>59</v>
      </c>
      <c r="B16" s="15">
        <v>45756</v>
      </c>
      <c r="C16" s="65" t="s">
        <v>109</v>
      </c>
      <c r="D16" s="66" t="s">
        <v>79</v>
      </c>
      <c r="E16" s="67">
        <v>0</v>
      </c>
      <c r="F16" s="67">
        <v>32774.21</v>
      </c>
      <c r="G16" s="40">
        <f>+G15-F16</f>
        <v>196554.52000000002</v>
      </c>
    </row>
    <row r="17" spans="1:7" ht="30.6" customHeight="1" x14ac:dyDescent="0.25">
      <c r="A17" s="10" t="s">
        <v>60</v>
      </c>
      <c r="B17" s="15">
        <v>45762</v>
      </c>
      <c r="C17" s="64" t="s">
        <v>83</v>
      </c>
      <c r="D17" s="66" t="s">
        <v>31</v>
      </c>
      <c r="E17" s="67">
        <v>1666431.8</v>
      </c>
      <c r="F17" s="67">
        <v>0</v>
      </c>
      <c r="G17" s="40">
        <f>+G16+E17</f>
        <v>1862986.32</v>
      </c>
    </row>
    <row r="18" spans="1:7" ht="30.6" customHeight="1" x14ac:dyDescent="0.25">
      <c r="A18" s="10" t="s">
        <v>61</v>
      </c>
      <c r="B18" s="15">
        <v>45768</v>
      </c>
      <c r="C18" s="11" t="s">
        <v>24</v>
      </c>
      <c r="D18" s="66" t="s">
        <v>78</v>
      </c>
      <c r="E18" s="67">
        <v>0</v>
      </c>
      <c r="F18" s="67">
        <v>113353.36</v>
      </c>
      <c r="G18" s="40">
        <f>+G17-F18</f>
        <v>1749632.96</v>
      </c>
    </row>
    <row r="19" spans="1:7" ht="30.6" customHeight="1" x14ac:dyDescent="0.25">
      <c r="A19" s="10" t="s">
        <v>62</v>
      </c>
      <c r="B19" s="15">
        <v>45769</v>
      </c>
      <c r="C19" s="11" t="s">
        <v>84</v>
      </c>
      <c r="D19" s="66" t="s">
        <v>86</v>
      </c>
      <c r="E19" s="67">
        <v>0</v>
      </c>
      <c r="F19" s="67">
        <v>99830</v>
      </c>
      <c r="G19" s="40">
        <f t="shared" ref="G19:G34" si="0">+G18-F19</f>
        <v>1649802.96</v>
      </c>
    </row>
    <row r="20" spans="1:7" ht="30.6" customHeight="1" x14ac:dyDescent="0.25">
      <c r="A20" s="10" t="s">
        <v>63</v>
      </c>
      <c r="B20" s="15">
        <v>45769</v>
      </c>
      <c r="C20" s="15" t="s">
        <v>85</v>
      </c>
      <c r="D20" s="66" t="s">
        <v>87</v>
      </c>
      <c r="E20" s="67">
        <v>0</v>
      </c>
      <c r="F20" s="67">
        <v>22650</v>
      </c>
      <c r="G20" s="40">
        <f t="shared" si="0"/>
        <v>1627152.96</v>
      </c>
    </row>
    <row r="21" spans="1:7" ht="30.6" customHeight="1" x14ac:dyDescent="0.25">
      <c r="A21" s="10" t="s">
        <v>64</v>
      </c>
      <c r="B21" s="15">
        <v>45769</v>
      </c>
      <c r="C21" s="15" t="s">
        <v>88</v>
      </c>
      <c r="D21" s="66" t="s">
        <v>80</v>
      </c>
      <c r="E21" s="67">
        <v>0</v>
      </c>
      <c r="F21" s="67">
        <v>25205</v>
      </c>
      <c r="G21" s="40">
        <f t="shared" si="0"/>
        <v>1601947.96</v>
      </c>
    </row>
    <row r="22" spans="1:7" ht="30.6" customHeight="1" x14ac:dyDescent="0.25">
      <c r="A22" s="10" t="s">
        <v>65</v>
      </c>
      <c r="B22" s="15">
        <v>45769</v>
      </c>
      <c r="C22" s="15" t="s">
        <v>88</v>
      </c>
      <c r="D22" s="66" t="s">
        <v>81</v>
      </c>
      <c r="E22" s="67">
        <v>0</v>
      </c>
      <c r="F22" s="67">
        <v>8044.8</v>
      </c>
      <c r="G22" s="40">
        <f t="shared" si="0"/>
        <v>1593903.16</v>
      </c>
    </row>
    <row r="23" spans="1:7" ht="30.6" customHeight="1" x14ac:dyDescent="0.25">
      <c r="A23" s="10" t="s">
        <v>66</v>
      </c>
      <c r="B23" s="15">
        <v>45769</v>
      </c>
      <c r="C23" s="11" t="s">
        <v>89</v>
      </c>
      <c r="D23" s="66" t="s">
        <v>90</v>
      </c>
      <c r="E23" s="67">
        <v>0</v>
      </c>
      <c r="F23" s="67">
        <v>26250</v>
      </c>
      <c r="G23" s="40">
        <f t="shared" si="0"/>
        <v>1567653.16</v>
      </c>
    </row>
    <row r="24" spans="1:7" ht="30.6" customHeight="1" x14ac:dyDescent="0.25">
      <c r="A24" s="10" t="s">
        <v>67</v>
      </c>
      <c r="B24" s="15">
        <v>45775</v>
      </c>
      <c r="C24" s="11" t="s">
        <v>91</v>
      </c>
      <c r="D24" s="66" t="s">
        <v>93</v>
      </c>
      <c r="E24" s="67">
        <v>0</v>
      </c>
      <c r="F24" s="67">
        <v>1350</v>
      </c>
      <c r="G24" s="40">
        <f t="shared" si="0"/>
        <v>1566303.16</v>
      </c>
    </row>
    <row r="25" spans="1:7" ht="30.6" customHeight="1" x14ac:dyDescent="0.25">
      <c r="A25" s="10" t="s">
        <v>68</v>
      </c>
      <c r="B25" s="15">
        <v>45775</v>
      </c>
      <c r="C25" s="11" t="s">
        <v>92</v>
      </c>
      <c r="D25" s="66" t="s">
        <v>94</v>
      </c>
      <c r="E25" s="67">
        <v>0</v>
      </c>
      <c r="F25" s="67">
        <v>1350</v>
      </c>
      <c r="G25" s="40">
        <f t="shared" si="0"/>
        <v>1564953.16</v>
      </c>
    </row>
    <row r="26" spans="1:7" ht="30.6" customHeight="1" x14ac:dyDescent="0.25">
      <c r="A26" s="10" t="s">
        <v>69</v>
      </c>
      <c r="B26" s="15">
        <v>45775</v>
      </c>
      <c r="C26" s="11" t="s">
        <v>95</v>
      </c>
      <c r="D26" s="66" t="s">
        <v>96</v>
      </c>
      <c r="E26" s="67">
        <v>0</v>
      </c>
      <c r="F26" s="67">
        <v>17200</v>
      </c>
      <c r="G26" s="40">
        <f t="shared" si="0"/>
        <v>1547753.16</v>
      </c>
    </row>
    <row r="27" spans="1:7" ht="30.6" customHeight="1" x14ac:dyDescent="0.25">
      <c r="A27" s="10" t="s">
        <v>70</v>
      </c>
      <c r="B27" s="15">
        <v>45775</v>
      </c>
      <c r="C27" s="11" t="s">
        <v>97</v>
      </c>
      <c r="D27" s="66" t="s">
        <v>100</v>
      </c>
      <c r="E27" s="67">
        <v>0</v>
      </c>
      <c r="F27" s="67">
        <v>91655.2</v>
      </c>
      <c r="G27" s="40">
        <f t="shared" si="0"/>
        <v>1456097.96</v>
      </c>
    </row>
    <row r="28" spans="1:7" ht="30.6" customHeight="1" x14ac:dyDescent="0.25">
      <c r="A28" s="10" t="s">
        <v>71</v>
      </c>
      <c r="B28" s="15">
        <v>45775</v>
      </c>
      <c r="C28" s="11" t="s">
        <v>98</v>
      </c>
      <c r="D28" s="66" t="s">
        <v>100</v>
      </c>
      <c r="E28" s="67">
        <v>0</v>
      </c>
      <c r="F28" s="67">
        <v>91655.2</v>
      </c>
      <c r="G28" s="40">
        <f t="shared" si="0"/>
        <v>1364442.76</v>
      </c>
    </row>
    <row r="29" spans="1:7" ht="30.6" customHeight="1" x14ac:dyDescent="0.25">
      <c r="A29" s="10" t="s">
        <v>72</v>
      </c>
      <c r="B29" s="15">
        <v>45775</v>
      </c>
      <c r="C29" s="11" t="s">
        <v>99</v>
      </c>
      <c r="D29" s="66" t="s">
        <v>100</v>
      </c>
      <c r="E29" s="67">
        <v>0</v>
      </c>
      <c r="F29" s="67">
        <v>91655.2</v>
      </c>
      <c r="G29" s="40">
        <f t="shared" si="0"/>
        <v>1272787.56</v>
      </c>
    </row>
    <row r="30" spans="1:7" ht="30.6" customHeight="1" x14ac:dyDescent="0.25">
      <c r="A30" s="10" t="s">
        <v>73</v>
      </c>
      <c r="B30" s="15">
        <v>45775</v>
      </c>
      <c r="C30" s="11" t="s">
        <v>101</v>
      </c>
      <c r="D30" s="66" t="s">
        <v>100</v>
      </c>
      <c r="E30" s="67">
        <v>0</v>
      </c>
      <c r="F30" s="67">
        <v>91655.2</v>
      </c>
      <c r="G30" s="40">
        <f t="shared" si="0"/>
        <v>1181132.3600000001</v>
      </c>
    </row>
    <row r="31" spans="1:7" ht="30.6" customHeight="1" x14ac:dyDescent="0.25">
      <c r="A31" s="10" t="s">
        <v>74</v>
      </c>
      <c r="B31" s="15">
        <v>45777</v>
      </c>
      <c r="C31" s="11" t="s">
        <v>102</v>
      </c>
      <c r="D31" s="66" t="s">
        <v>108</v>
      </c>
      <c r="E31" s="67">
        <v>0</v>
      </c>
      <c r="F31" s="67">
        <v>85100</v>
      </c>
      <c r="G31" s="40">
        <f t="shared" si="0"/>
        <v>1096032.3600000001</v>
      </c>
    </row>
    <row r="32" spans="1:7" ht="30.6" customHeight="1" x14ac:dyDescent="0.25">
      <c r="A32" s="10" t="s">
        <v>75</v>
      </c>
      <c r="B32" s="15">
        <v>45777</v>
      </c>
      <c r="C32" s="11" t="s">
        <v>103</v>
      </c>
      <c r="D32" s="66" t="s">
        <v>107</v>
      </c>
      <c r="E32" s="67">
        <v>0</v>
      </c>
      <c r="F32" s="67">
        <v>5300</v>
      </c>
      <c r="G32" s="40">
        <f t="shared" si="0"/>
        <v>1090732.3600000001</v>
      </c>
    </row>
    <row r="33" spans="1:7" ht="30.6" customHeight="1" x14ac:dyDescent="0.25">
      <c r="A33" s="10" t="s">
        <v>76</v>
      </c>
      <c r="B33" s="15">
        <v>45777</v>
      </c>
      <c r="C33" s="11" t="s">
        <v>104</v>
      </c>
      <c r="D33" s="66" t="s">
        <v>106</v>
      </c>
      <c r="E33" s="67">
        <v>0</v>
      </c>
      <c r="F33" s="67">
        <v>71750</v>
      </c>
      <c r="G33" s="40">
        <f t="shared" si="0"/>
        <v>1018982.3600000001</v>
      </c>
    </row>
    <row r="34" spans="1:7" ht="30.6" customHeight="1" x14ac:dyDescent="0.25">
      <c r="A34" s="10" t="s">
        <v>77</v>
      </c>
      <c r="B34" s="15">
        <v>45777</v>
      </c>
      <c r="C34" s="11" t="s">
        <v>105</v>
      </c>
      <c r="D34" s="66" t="s">
        <v>82</v>
      </c>
      <c r="E34" s="67">
        <v>0</v>
      </c>
      <c r="F34" s="67">
        <v>2597.08</v>
      </c>
      <c r="G34" s="40">
        <f t="shared" si="0"/>
        <v>1016385.2800000001</v>
      </c>
    </row>
    <row r="35" spans="1:7" x14ac:dyDescent="0.25">
      <c r="A35" s="19"/>
      <c r="B35" s="19"/>
      <c r="C35" s="19"/>
      <c r="D35" s="19"/>
      <c r="E35" s="41">
        <f>+SUM(E16:E34)</f>
        <v>1666431.8</v>
      </c>
      <c r="F35" s="61">
        <f>+SUM(F16:F34)</f>
        <v>879375.24999999988</v>
      </c>
      <c r="G35" s="61"/>
    </row>
    <row r="36" spans="1:7" x14ac:dyDescent="0.25">
      <c r="A36" s="19"/>
      <c r="B36" s="19"/>
      <c r="C36" s="19"/>
      <c r="D36" s="83" t="s">
        <v>9</v>
      </c>
      <c r="E36" s="84"/>
      <c r="F36" s="22"/>
      <c r="G36" s="22">
        <f>+G34</f>
        <v>1016385.2800000001</v>
      </c>
    </row>
    <row r="37" spans="1:7" x14ac:dyDescent="0.25">
      <c r="A37" s="19"/>
      <c r="B37" s="19"/>
      <c r="C37" s="19"/>
      <c r="D37" s="19"/>
      <c r="E37" s="19"/>
      <c r="F37" s="62"/>
      <c r="G37" s="64"/>
    </row>
    <row r="39" spans="1:7" x14ac:dyDescent="0.25">
      <c r="A39" s="82" t="s">
        <v>10</v>
      </c>
      <c r="B39" s="82"/>
      <c r="C39" s="6"/>
      <c r="D39" s="6" t="s">
        <v>11</v>
      </c>
      <c r="E39" s="82" t="s">
        <v>12</v>
      </c>
      <c r="F39" s="82"/>
    </row>
    <row r="40" spans="1:7" x14ac:dyDescent="0.25">
      <c r="A40" s="12"/>
      <c r="B40" s="12"/>
      <c r="C40" s="5"/>
      <c r="D40" s="5"/>
      <c r="E40" s="17"/>
      <c r="F40" s="17"/>
    </row>
    <row r="41" spans="1:7" x14ac:dyDescent="0.25">
      <c r="A41" s="37"/>
      <c r="B41" s="37"/>
      <c r="C41" s="7"/>
      <c r="D41" s="38"/>
      <c r="E41" s="37"/>
      <c r="F41" s="39"/>
    </row>
    <row r="42" spans="1:7" x14ac:dyDescent="0.25">
      <c r="A42" s="37"/>
      <c r="B42" s="37"/>
      <c r="C42" s="7"/>
      <c r="D42" s="38"/>
      <c r="E42" s="37"/>
      <c r="F42" s="39"/>
    </row>
    <row r="43" spans="1:7" x14ac:dyDescent="0.25">
      <c r="A43" s="37"/>
      <c r="B43" s="37"/>
      <c r="C43" s="7"/>
      <c r="D43" s="38"/>
      <c r="E43" s="37"/>
      <c r="F43" s="39"/>
    </row>
    <row r="44" spans="1:7" x14ac:dyDescent="0.25">
      <c r="A44" s="37"/>
      <c r="B44" s="37"/>
      <c r="C44" s="7"/>
      <c r="D44" s="2"/>
      <c r="E44" s="37"/>
      <c r="F44" s="39"/>
    </row>
    <row r="45" spans="1:7" x14ac:dyDescent="0.25">
      <c r="A45" s="17"/>
      <c r="B45" s="17"/>
      <c r="C45" s="2"/>
      <c r="E45" s="17"/>
      <c r="F45" s="17"/>
    </row>
    <row r="46" spans="1:7" x14ac:dyDescent="0.25">
      <c r="A46" s="80" t="s">
        <v>13</v>
      </c>
      <c r="B46" s="80"/>
      <c r="C46" s="3"/>
      <c r="D46" s="3" t="s">
        <v>14</v>
      </c>
      <c r="E46" s="80" t="s">
        <v>15</v>
      </c>
      <c r="F46" s="80"/>
    </row>
    <row r="47" spans="1:7" x14ac:dyDescent="0.25">
      <c r="A47" s="81" t="s">
        <v>16</v>
      </c>
      <c r="B47" s="81"/>
      <c r="C47" s="6"/>
      <c r="D47" s="6" t="s">
        <v>17</v>
      </c>
      <c r="E47" s="82" t="s">
        <v>18</v>
      </c>
      <c r="F47" s="82"/>
    </row>
    <row r="49" spans="1:6" x14ac:dyDescent="0.25">
      <c r="A49" s="2"/>
      <c r="B49" s="2"/>
      <c r="C49" s="2"/>
      <c r="D49" s="2"/>
      <c r="E49" s="2"/>
      <c r="F49" s="2"/>
    </row>
  </sheetData>
  <mergeCells count="14">
    <mergeCell ref="A10:F10"/>
    <mergeCell ref="A4:F4"/>
    <mergeCell ref="A5:F5"/>
    <mergeCell ref="A6:F6"/>
    <mergeCell ref="A8:F8"/>
    <mergeCell ref="A9:F9"/>
    <mergeCell ref="A47:B47"/>
    <mergeCell ref="E47:F47"/>
    <mergeCell ref="A12:F12"/>
    <mergeCell ref="D36:E36"/>
    <mergeCell ref="A39:B39"/>
    <mergeCell ref="E39:F39"/>
    <mergeCell ref="A46:B46"/>
    <mergeCell ref="E46:F46"/>
  </mergeCells>
  <pageMargins left="0" right="0" top="0.35433070866141736" bottom="0.35433070866141736" header="0.31496062992125984" footer="0.31496062992125984"/>
  <pageSetup scale="61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0E46-5B4F-4A3A-AA65-E0FBAF6AA5A4}">
  <dimension ref="A4:H55"/>
  <sheetViews>
    <sheetView showGridLines="0" tabSelected="1" zoomScaleNormal="100" workbookViewId="0">
      <pane ySplit="14" topLeftCell="A15" activePane="bottomLeft" state="frozen"/>
      <selection pane="bottomLeft" activeCell="H20" sqref="H20"/>
    </sheetView>
  </sheetViews>
  <sheetFormatPr baseColWidth="10" defaultRowHeight="15" x14ac:dyDescent="0.25"/>
  <cols>
    <col min="1" max="1" width="22" customWidth="1"/>
    <col min="2" max="2" width="13.28515625" customWidth="1"/>
    <col min="3" max="3" width="38.7109375" customWidth="1"/>
    <col min="4" max="4" width="58.85546875" customWidth="1"/>
    <col min="5" max="5" width="26.85546875" customWidth="1"/>
    <col min="6" max="6" width="23.140625" customWidth="1"/>
    <col min="7" max="7" width="17.7109375" customWidth="1"/>
    <col min="8" max="8" width="17.42578125" customWidth="1"/>
  </cols>
  <sheetData>
    <row r="4" spans="1:8" x14ac:dyDescent="0.25">
      <c r="B4" s="80" t="s">
        <v>19</v>
      </c>
      <c r="C4" s="80"/>
      <c r="D4" s="80"/>
      <c r="E4" s="80"/>
      <c r="F4" s="80"/>
      <c r="G4" s="80"/>
    </row>
    <row r="5" spans="1:8" x14ac:dyDescent="0.25">
      <c r="B5" s="80" t="s">
        <v>0</v>
      </c>
      <c r="C5" s="80"/>
      <c r="D5" s="80"/>
      <c r="E5" s="80"/>
      <c r="F5" s="80"/>
      <c r="G5" s="80"/>
    </row>
    <row r="6" spans="1:8" x14ac:dyDescent="0.25">
      <c r="B6" s="80" t="s">
        <v>1</v>
      </c>
      <c r="C6" s="80"/>
      <c r="D6" s="80"/>
      <c r="E6" s="80"/>
      <c r="F6" s="80"/>
      <c r="G6" s="80"/>
    </row>
    <row r="7" spans="1:8" x14ac:dyDescent="0.25">
      <c r="F7" s="6"/>
      <c r="G7" s="17"/>
      <c r="H7" s="18"/>
    </row>
    <row r="8" spans="1:8" x14ac:dyDescent="0.25">
      <c r="B8" s="80" t="s">
        <v>2</v>
      </c>
      <c r="C8" s="80"/>
      <c r="D8" s="80"/>
      <c r="E8" s="80"/>
      <c r="F8" s="80"/>
      <c r="G8" s="80"/>
      <c r="H8" s="18"/>
    </row>
    <row r="9" spans="1:8" x14ac:dyDescent="0.25">
      <c r="B9" s="85" t="s">
        <v>25</v>
      </c>
      <c r="C9" s="85"/>
      <c r="D9" s="85"/>
      <c r="E9" s="85"/>
      <c r="F9" s="85"/>
      <c r="G9" s="85"/>
      <c r="H9" s="17"/>
    </row>
    <row r="10" spans="1:8" x14ac:dyDescent="0.25">
      <c r="B10" s="80" t="s">
        <v>26</v>
      </c>
      <c r="C10" s="80"/>
      <c r="D10" s="80"/>
      <c r="E10" s="80"/>
      <c r="F10" s="80"/>
      <c r="G10" s="80"/>
      <c r="H10" s="12"/>
    </row>
    <row r="11" spans="1:8" x14ac:dyDescent="0.25">
      <c r="B11" s="3"/>
      <c r="C11" s="3"/>
      <c r="D11" s="4" t="s">
        <v>39</v>
      </c>
      <c r="E11" s="3"/>
      <c r="F11" s="3"/>
      <c r="G11" s="3"/>
      <c r="H11" s="12"/>
    </row>
    <row r="12" spans="1:8" x14ac:dyDescent="0.25">
      <c r="B12" s="80" t="s">
        <v>3</v>
      </c>
      <c r="C12" s="80"/>
      <c r="D12" s="80"/>
      <c r="E12" s="80"/>
      <c r="F12" s="80"/>
      <c r="G12" s="80"/>
      <c r="H12" s="13"/>
    </row>
    <row r="13" spans="1:8" x14ac:dyDescent="0.25">
      <c r="C13" s="23"/>
      <c r="D13" s="23"/>
      <c r="E13" s="23"/>
      <c r="H13" s="12"/>
    </row>
    <row r="14" spans="1:8" ht="22.5" x14ac:dyDescent="0.25">
      <c r="A14" s="9" t="s">
        <v>20</v>
      </c>
      <c r="B14" s="9" t="s">
        <v>4</v>
      </c>
      <c r="C14" s="9" t="s">
        <v>23</v>
      </c>
      <c r="D14" s="9" t="s">
        <v>5</v>
      </c>
      <c r="E14" s="9" t="s">
        <v>6</v>
      </c>
      <c r="F14" s="9" t="s">
        <v>7</v>
      </c>
      <c r="G14" s="9" t="s">
        <v>30</v>
      </c>
      <c r="H14" s="12"/>
    </row>
    <row r="15" spans="1:8" ht="30.6" customHeight="1" x14ac:dyDescent="0.25">
      <c r="A15" s="42"/>
      <c r="B15" s="42"/>
      <c r="C15" s="42"/>
      <c r="D15" s="43" t="s">
        <v>8</v>
      </c>
      <c r="E15" s="44">
        <v>212429.71</v>
      </c>
      <c r="F15" s="42"/>
      <c r="G15" s="45">
        <f>+E15</f>
        <v>212429.71</v>
      </c>
      <c r="H15" s="23"/>
    </row>
    <row r="16" spans="1:8" ht="30.6" customHeight="1" x14ac:dyDescent="0.25">
      <c r="A16" s="27" t="s">
        <v>49</v>
      </c>
      <c r="B16" s="46">
        <v>45750</v>
      </c>
      <c r="C16" s="27" t="s">
        <v>40</v>
      </c>
      <c r="D16" s="27" t="s">
        <v>43</v>
      </c>
      <c r="E16" s="47"/>
      <c r="F16" s="48">
        <v>190090.76</v>
      </c>
      <c r="G16" s="49">
        <f>+G15-F16</f>
        <v>22338.949999999983</v>
      </c>
      <c r="H16" s="23"/>
    </row>
    <row r="17" spans="1:7" ht="30.6" customHeight="1" x14ac:dyDescent="0.25">
      <c r="A17" s="27" t="s">
        <v>34</v>
      </c>
      <c r="B17" s="46">
        <v>45756</v>
      </c>
      <c r="C17" s="27" t="s">
        <v>44</v>
      </c>
      <c r="D17" s="27" t="s">
        <v>46</v>
      </c>
      <c r="E17" s="47"/>
      <c r="F17" s="47">
        <v>14.66</v>
      </c>
      <c r="G17" s="49">
        <f>+G16-F17</f>
        <v>22324.289999999983</v>
      </c>
    </row>
    <row r="18" spans="1:7" ht="30.6" customHeight="1" x14ac:dyDescent="0.25">
      <c r="A18" s="27" t="s">
        <v>35</v>
      </c>
      <c r="B18" s="46">
        <v>45770</v>
      </c>
      <c r="C18" s="50" t="s">
        <v>45</v>
      </c>
      <c r="D18" s="50" t="s">
        <v>47</v>
      </c>
      <c r="E18" s="48">
        <v>35304110.490000002</v>
      </c>
      <c r="F18" s="47"/>
      <c r="G18" s="48">
        <f>+G17+E18</f>
        <v>35326434.780000001</v>
      </c>
    </row>
    <row r="19" spans="1:7" ht="30.6" customHeight="1" x14ac:dyDescent="0.25">
      <c r="A19" s="27" t="s">
        <v>50</v>
      </c>
      <c r="B19" s="46">
        <v>45775</v>
      </c>
      <c r="C19" s="27" t="s">
        <v>41</v>
      </c>
      <c r="D19" s="27" t="s">
        <v>32</v>
      </c>
      <c r="E19" s="47"/>
      <c r="F19" s="48">
        <v>169155</v>
      </c>
      <c r="G19" s="48">
        <f>+G18-F19</f>
        <v>35157279.780000001</v>
      </c>
    </row>
    <row r="20" spans="1:7" ht="39.75" customHeight="1" x14ac:dyDescent="0.25">
      <c r="A20" s="27" t="s">
        <v>33</v>
      </c>
      <c r="B20" s="46">
        <v>45775</v>
      </c>
      <c r="C20" s="27" t="s">
        <v>44</v>
      </c>
      <c r="D20" s="50" t="s">
        <v>48</v>
      </c>
      <c r="E20" s="47"/>
      <c r="F20" s="48">
        <v>1745.63</v>
      </c>
      <c r="G20" s="48">
        <f>+G19-F20</f>
        <v>35155534.149999999</v>
      </c>
    </row>
    <row r="21" spans="1:7" ht="30.6" customHeight="1" x14ac:dyDescent="0.25">
      <c r="A21" s="27" t="s">
        <v>36</v>
      </c>
      <c r="B21" s="46">
        <v>45777</v>
      </c>
      <c r="C21" s="27" t="s">
        <v>42</v>
      </c>
      <c r="D21" s="27" t="s">
        <v>37</v>
      </c>
      <c r="E21" s="47"/>
      <c r="F21" s="48">
        <v>1142.56</v>
      </c>
      <c r="G21" s="48">
        <f>+G20-F21</f>
        <v>35154391.589999996</v>
      </c>
    </row>
    <row r="22" spans="1:7" ht="30.6" customHeight="1" thickBot="1" x14ac:dyDescent="0.3">
      <c r="A22" s="51"/>
      <c r="B22" s="51"/>
      <c r="C22" s="51"/>
      <c r="D22" s="52"/>
      <c r="E22" s="53">
        <f>+SUM(E15:E18)</f>
        <v>35516540.200000003</v>
      </c>
      <c r="F22" s="53">
        <f>+SUM(F15:F21)</f>
        <v>362148.61000000004</v>
      </c>
      <c r="G22" s="54"/>
    </row>
    <row r="23" spans="1:7" ht="15.75" thickBot="1" x14ac:dyDescent="0.3">
      <c r="A23" s="16"/>
      <c r="B23" s="16"/>
      <c r="C23" s="16"/>
      <c r="D23" s="86" t="s">
        <v>9</v>
      </c>
      <c r="E23" s="87"/>
      <c r="F23" s="55"/>
      <c r="G23" s="56">
        <f>+G21</f>
        <v>35154391.589999996</v>
      </c>
    </row>
    <row r="24" spans="1:7" x14ac:dyDescent="0.25">
      <c r="G24" s="68"/>
    </row>
    <row r="26" spans="1:7" x14ac:dyDescent="0.25">
      <c r="G26" s="69"/>
    </row>
    <row r="28" spans="1:7" x14ac:dyDescent="0.25">
      <c r="A28" s="82" t="s">
        <v>10</v>
      </c>
      <c r="B28" s="82"/>
      <c r="C28" s="82"/>
      <c r="D28" s="6" t="s">
        <v>11</v>
      </c>
      <c r="E28" s="82" t="s">
        <v>12</v>
      </c>
      <c r="F28" s="82"/>
      <c r="G28" s="82"/>
    </row>
    <row r="29" spans="1:7" x14ac:dyDescent="0.25">
      <c r="A29" s="5"/>
      <c r="B29" s="5"/>
      <c r="C29" s="5"/>
      <c r="D29" s="12"/>
      <c r="E29" s="2"/>
      <c r="F29" s="2"/>
    </row>
    <row r="30" spans="1:7" x14ac:dyDescent="0.25">
      <c r="A30" s="7"/>
      <c r="B30" s="7"/>
      <c r="C30" s="7"/>
      <c r="D30" s="29"/>
      <c r="E30" s="7"/>
      <c r="F30" s="8"/>
    </row>
    <row r="31" spans="1:7" x14ac:dyDescent="0.25">
      <c r="A31" s="7"/>
      <c r="B31" s="7"/>
      <c r="C31" s="7"/>
      <c r="D31" s="29"/>
      <c r="E31" s="7"/>
      <c r="F31" s="8"/>
    </row>
    <row r="32" spans="1:7" x14ac:dyDescent="0.25">
      <c r="A32" s="7"/>
      <c r="B32" s="7"/>
      <c r="C32" s="7"/>
      <c r="D32" s="29"/>
      <c r="E32" s="7"/>
      <c r="F32" s="8"/>
    </row>
    <row r="33" spans="1:7" x14ac:dyDescent="0.25">
      <c r="A33" s="7"/>
      <c r="B33" s="7"/>
      <c r="C33" s="7"/>
      <c r="D33" s="29"/>
      <c r="E33" s="7"/>
      <c r="F33" s="8"/>
    </row>
    <row r="34" spans="1:7" x14ac:dyDescent="0.25">
      <c r="A34" s="2"/>
      <c r="B34" s="2"/>
      <c r="C34" s="2"/>
      <c r="D34" s="17"/>
      <c r="E34" s="2"/>
      <c r="F34" s="2"/>
    </row>
    <row r="35" spans="1:7" x14ac:dyDescent="0.25">
      <c r="A35" s="2"/>
      <c r="B35" s="2"/>
      <c r="C35" s="2"/>
      <c r="D35" s="17"/>
      <c r="E35" s="2"/>
      <c r="F35" s="3"/>
    </row>
    <row r="36" spans="1:7" x14ac:dyDescent="0.25">
      <c r="A36" s="80" t="s">
        <v>13</v>
      </c>
      <c r="B36" s="80"/>
      <c r="C36" s="80"/>
      <c r="D36" s="3" t="s">
        <v>14</v>
      </c>
      <c r="E36" s="80" t="s">
        <v>15</v>
      </c>
      <c r="F36" s="80"/>
      <c r="G36" s="80"/>
    </row>
    <row r="37" spans="1:7" x14ac:dyDescent="0.25">
      <c r="A37" s="82" t="s">
        <v>16</v>
      </c>
      <c r="B37" s="82"/>
      <c r="C37" s="82"/>
      <c r="D37" s="6" t="s">
        <v>17</v>
      </c>
      <c r="E37" s="82" t="s">
        <v>18</v>
      </c>
      <c r="F37" s="82"/>
      <c r="G37" s="82"/>
    </row>
    <row r="55" spans="2:2" ht="15.75" x14ac:dyDescent="0.25">
      <c r="B55" s="30"/>
    </row>
  </sheetData>
  <mergeCells count="14">
    <mergeCell ref="B10:G10"/>
    <mergeCell ref="B12:G12"/>
    <mergeCell ref="E36:G36"/>
    <mergeCell ref="E37:G37"/>
    <mergeCell ref="A36:C36"/>
    <mergeCell ref="A37:C37"/>
    <mergeCell ref="A28:C28"/>
    <mergeCell ref="E28:G28"/>
    <mergeCell ref="D23:E23"/>
    <mergeCell ref="B4:G4"/>
    <mergeCell ref="B5:G5"/>
    <mergeCell ref="B6:G6"/>
    <mergeCell ref="B8:G8"/>
    <mergeCell ref="B9:G9"/>
  </mergeCells>
  <phoneticPr fontId="13" type="noConversion"/>
  <pageMargins left="0.70866141732283472" right="0.70866141732283472" top="0.74803149606299213" bottom="0.74803149606299213" header="0.31496062992125984" footer="0.31496062992125984"/>
  <pageSetup scale="6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Props1.xml><?xml version="1.0" encoding="utf-8"?>
<ds:datastoreItem xmlns:ds="http://schemas.openxmlformats.org/officeDocument/2006/customXml" ds:itemID="{7592BAE7-250C-4D44-8C7F-137B4F73B94D}"/>
</file>

<file path=customXml/itemProps2.xml><?xml version="1.0" encoding="utf-8"?>
<ds:datastoreItem xmlns:ds="http://schemas.openxmlformats.org/officeDocument/2006/customXml" ds:itemID="{F8139979-2AFB-425B-8B44-287FD8E21548}"/>
</file>

<file path=customXml/itemProps3.xml><?xml version="1.0" encoding="utf-8"?>
<ds:datastoreItem xmlns:ds="http://schemas.openxmlformats.org/officeDocument/2006/customXml" ds:itemID="{993DF27E-7DF9-4C66-AFC8-6FA204569A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COLECTORA</vt:lpstr>
      <vt:lpstr>ANTICIPO FINANCIERO</vt:lpstr>
      <vt:lpstr>OPERATIVA</vt:lpstr>
      <vt:lpstr>COLECTORA!Área_de_impresión</vt:lpstr>
      <vt:lpstr>'ANTICIPO FINANCIERO'!Títulos_a_imprimir</vt:lpstr>
      <vt:lpstr>COLECTORA!Títulos_a_imprimir</vt:lpstr>
      <vt:lpstr>OPERATIVA!Títulos_a_imprimir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Geanny Rodríguez Méndez</dc:creator>
  <cp:lastModifiedBy>Juana Rosalia Lorenzo Quezada</cp:lastModifiedBy>
  <cp:lastPrinted>2025-04-16T15:58:36Z</cp:lastPrinted>
  <dcterms:created xsi:type="dcterms:W3CDTF">2015-06-05T18:19:34Z</dcterms:created>
  <dcterms:modified xsi:type="dcterms:W3CDTF">2025-05-09T12:58:37Z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</Properties>
</file>