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emgobdo.sharepoint.com/sites/DirecciondePlanificacionyDesarrollo/Documentos compartidos/DPPP/Depto. PPP/2025/Estadísticas Servicios/T1 ene - mar/"/>
    </mc:Choice>
  </mc:AlternateContent>
  <xr:revisionPtr revIDLastSave="362" documentId="8_{4D04C7E4-339A-45D6-B348-7545337FD055}" xr6:coauthVersionLast="47" xr6:coauthVersionMax="47" xr10:uidLastSave="{9B871F7D-E8A0-41F7-A12E-B7271FDD357B}"/>
  <bookViews>
    <workbookView xWindow="-120" yWindow="-120" windowWidth="29040" windowHeight="15720" activeTab="1" xr2:uid="{E8359528-0FEF-4BC5-8631-72FDE58053DC}"/>
  </bookViews>
  <sheets>
    <sheet name="Matriz prueba " sheetId="2" r:id="rId1"/>
    <sheet name="Matriz" sheetId="1" r:id="rId2"/>
  </sheets>
  <definedNames>
    <definedName name="_Hlk153358456" localSheetId="1">Matriz!$C$11</definedName>
    <definedName name="_Hlk153358456" localSheetId="0">'Matriz prueba '!$C$11</definedName>
    <definedName name="_Hlk156219882" localSheetId="1">Matriz!$C$14</definedName>
    <definedName name="_Hlk156219882" localSheetId="0">'Matriz prueba '!$C$14</definedName>
    <definedName name="_Hlk156462302" localSheetId="1">Matriz!$C$12</definedName>
    <definedName name="_Hlk156462302" localSheetId="0">'Matriz prueba '!$C$12</definedName>
    <definedName name="_Hlk156462536" localSheetId="1">Matriz!#REF!</definedName>
    <definedName name="_Hlk156462536" localSheetId="0">'Matriz prueba '!#REF!</definedName>
    <definedName name="_Hlk156909180" localSheetId="1">Matriz!$C$15</definedName>
    <definedName name="_Hlk156909180" localSheetId="0">'Matriz prueba '!$C$15</definedName>
    <definedName name="_Hlk156909187" localSheetId="1">Matriz!$C$16</definedName>
    <definedName name="_Hlk156909187" localSheetId="0">'Matriz prueba '!$C$16</definedName>
    <definedName name="_xlnm.Print_Area" localSheetId="1">Matriz!$A$1:$I$26</definedName>
    <definedName name="_xlnm.Print_Area" localSheetId="0">'Matriz prueba '!$A$1:$I$26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H27" i="2"/>
  <c r="G27" i="2"/>
  <c r="H84" i="2"/>
  <c r="H85" i="2"/>
  <c r="H86" i="2"/>
  <c r="H87" i="2"/>
  <c r="H88" i="2"/>
  <c r="H89" i="2"/>
  <c r="H90" i="2"/>
  <c r="H91" i="2"/>
  <c r="H74" i="2"/>
  <c r="H75" i="2"/>
  <c r="H76" i="2"/>
  <c r="H77" i="2"/>
  <c r="H78" i="2"/>
  <c r="H79" i="2"/>
  <c r="H80" i="2"/>
  <c r="H81" i="2"/>
  <c r="H82" i="2"/>
  <c r="H83" i="2"/>
  <c r="H73" i="2"/>
  <c r="K27" i="2"/>
  <c r="J27" i="2"/>
  <c r="S6" i="2"/>
  <c r="L12" i="2"/>
  <c r="L23" i="1"/>
  <c r="L19" i="1"/>
  <c r="L20" i="1"/>
  <c r="K27" i="1"/>
  <c r="J27" i="1"/>
  <c r="I27" i="1"/>
  <c r="H27" i="1"/>
  <c r="L22" i="1" s="1"/>
  <c r="G27" i="1"/>
  <c r="S6" i="1" s="1"/>
  <c r="L8" i="2" l="1"/>
  <c r="AG23" i="2"/>
  <c r="L21" i="2"/>
  <c r="L9" i="2"/>
  <c r="L13" i="2"/>
  <c r="L17" i="2"/>
  <c r="L23" i="2"/>
  <c r="L16" i="2"/>
  <c r="L10" i="2"/>
  <c r="L14" i="2"/>
  <c r="L19" i="2"/>
  <c r="L24" i="2"/>
  <c r="L11" i="2"/>
  <c r="L15" i="2"/>
  <c r="L20" i="2"/>
  <c r="L25" i="2"/>
  <c r="L18" i="2"/>
  <c r="L22" i="2"/>
  <c r="L26" i="2"/>
  <c r="L13" i="1"/>
  <c r="L9" i="1"/>
  <c r="L21" i="1"/>
  <c r="L10" i="1"/>
  <c r="L14" i="1"/>
  <c r="L18" i="1"/>
  <c r="L17" i="1"/>
  <c r="L11" i="1"/>
  <c r="L15" i="1"/>
  <c r="L8" i="1"/>
  <c r="L12" i="1"/>
  <c r="L16" i="1"/>
  <c r="L24" i="1"/>
  <c r="L25" i="1"/>
  <c r="L26" i="1"/>
  <c r="AG8" i="2" l="1"/>
</calcChain>
</file>

<file path=xl/sharedStrings.xml><?xml version="1.0" encoding="utf-8"?>
<sst xmlns="http://schemas.openxmlformats.org/spreadsheetml/2006/main" count="185" uniqueCount="79">
  <si>
    <r>
      <t>INSTITUCIÓN:</t>
    </r>
    <r>
      <rPr>
        <b/>
        <u/>
        <sz val="13"/>
        <color rgb="FF002060"/>
        <rFont val="Aptos Narrow"/>
        <family val="2"/>
        <scheme val="minor"/>
      </rPr>
      <t xml:space="preserve"> MINISTERIO DE ENERGÍA Y MINAS (MEM)</t>
    </r>
  </si>
  <si>
    <t>AREA</t>
  </si>
  <si>
    <t>No.</t>
  </si>
  <si>
    <t>SERVICIOS</t>
  </si>
  <si>
    <t>MODALIDAD DE PRESTACIÓN</t>
  </si>
  <si>
    <t xml:space="preserve">CANTIDAD DE SERVICIOS </t>
  </si>
  <si>
    <t>Porcentaje</t>
  </si>
  <si>
    <t>DETALLE</t>
  </si>
  <si>
    <t>TOTAL SERVICIOS SOLICITADOS:</t>
  </si>
  <si>
    <t>Recibidos</t>
  </si>
  <si>
    <t>Atendidos</t>
  </si>
  <si>
    <t>Pendientes</t>
  </si>
  <si>
    <t>Porcentaje  T1 2024</t>
  </si>
  <si>
    <t>Porcentaje T1 2025</t>
  </si>
  <si>
    <t>Viceminsiterio de Seguridad Energética e Infraestructura</t>
  </si>
  <si>
    <r>
      <t xml:space="preserve">1. </t>
    </r>
    <r>
      <rPr>
        <sz val="11"/>
        <color rgb="FF000000"/>
        <rFont val="Calibri cuerpo"/>
      </rPr>
      <t xml:space="preserve">Atención de denuncias ciudadanas de incidentes a infraestructura energética. </t>
    </r>
  </si>
  <si>
    <t xml:space="preserve"> -    Correos electrónicos
-    Visitas presenciales</t>
  </si>
  <si>
    <t>2. Visitas técnicas de seguridad energética e infraestructuras.</t>
  </si>
  <si>
    <t>-    Visitas presenciales</t>
  </si>
  <si>
    <r>
      <t xml:space="preserve">3. </t>
    </r>
    <r>
      <rPr>
        <sz val="11"/>
        <color rgb="FF000000"/>
        <rFont val="Calibri cuerpo"/>
      </rPr>
      <t>Gestión de charlas de sensibilización sobre seguridad energética e infraestructuras</t>
    </r>
    <r>
      <rPr>
        <sz val="11"/>
        <color theme="1"/>
        <rFont val="Calibri cuerpo"/>
      </rPr>
      <t>.</t>
    </r>
  </si>
  <si>
    <t>Se tiene en programado brindar el servicio para el 9 abril, conforme a la solicitud del servicio</t>
  </si>
  <si>
    <t>Viceministerio de Innovación y Transición Energética</t>
  </si>
  <si>
    <r>
      <t xml:space="preserve">4. </t>
    </r>
    <r>
      <rPr>
        <sz val="11"/>
        <color rgb="FF000000"/>
        <rFont val="Calibri cuerpo"/>
      </rPr>
      <t>Formación sobre ahorro y eficiencia energética (talleres, charlas, simposios, conferencias, etc.)</t>
    </r>
    <r>
      <rPr>
        <sz val="11"/>
        <color theme="1"/>
        <rFont val="Calibri cuerpo"/>
      </rPr>
      <t>.</t>
    </r>
  </si>
  <si>
    <t xml:space="preserve"> -    Visitas presenciales
-    Charlas virtuales</t>
  </si>
  <si>
    <t xml:space="preserve">Se realizó el evento con motivo a la conmemoración del día mundial de la eficiencia energética el 6 de marzo.
• Se recibieron un total de 14 solicitudes o aceptación de invitación a las charlas URE y socialización del decreto 158-23. Las dos charlas pendientes (una se impartirá en el día de hoy y la otra está programada para el día de mañana) </t>
  </si>
  <si>
    <t>5. Parque Temático de Energía Renovable: actividades educativas y culturales (Charlas). *</t>
  </si>
  <si>
    <t xml:space="preserve"> -    Visitas presenciales
 -    Recorrido guiado</t>
  </si>
  <si>
    <t xml:space="preserve">Fueron programadas 27 actividades de las cuales 20 se han realizado. 1 pendiente para realizar el 31 de marzo y 6 fueron reprogramadas a petición de las instituciones donde serán impartidas. </t>
  </si>
  <si>
    <r>
      <t xml:space="preserve">6. </t>
    </r>
    <r>
      <rPr>
        <sz val="11"/>
        <color rgb="FF000000"/>
        <rFont val="Calibri cuerpo"/>
      </rPr>
      <t>Auditorías energéticas.</t>
    </r>
    <r>
      <rPr>
        <sz val="11"/>
        <color theme="1"/>
        <rFont val="Calibri cuerpo"/>
      </rPr>
      <t xml:space="preserve"> </t>
    </r>
    <r>
      <rPr>
        <sz val="11"/>
        <rFont val="Calibri cuerpo"/>
      </rPr>
      <t>*</t>
    </r>
  </si>
  <si>
    <t xml:space="preserve"> -    Visitas presenciales 
-    Retroalimentación por correo electrónico y reuniones</t>
  </si>
  <si>
    <t>De las 12 solicitudes de auditorías recibidas, 1 institución no recibió la comisión de la Dirección de Políticas de Ahorro y Eficiencia Energética para la reunión de apertura, 1 institución fue informada que será abordado su caso cuando se haya establecido su nueva administración, 1 institución será atendida a inicios del trimestre próximo, debido a las 
limitaciones de tiempo y personal técnico disponible y 1 NIC será atendido cuando la institución haya terminado sus trabajos de adecuación. Esas 4 solicitudes serán reprogramadas en el T2.</t>
  </si>
  <si>
    <r>
      <t xml:space="preserve">7. </t>
    </r>
    <r>
      <rPr>
        <sz val="11"/>
        <color rgb="FF000000"/>
        <rFont val="Calibri cuerpo"/>
      </rPr>
      <t>Charlas sobre transición energética</t>
    </r>
    <r>
      <rPr>
        <sz val="11"/>
        <color theme="1"/>
        <rFont val="Calibri cuerpo"/>
      </rPr>
      <t xml:space="preserve">. </t>
    </r>
  </si>
  <si>
    <t>Durante el trimestre enero-marzo se recibieron dos solicitudes que no fueron atendidas ya que fueron programadas para realizarse durante el trimestre abril-junio</t>
  </si>
  <si>
    <t>Viceminsiterio de Energía Nuclear</t>
  </si>
  <si>
    <r>
      <t xml:space="preserve">8. </t>
    </r>
    <r>
      <rPr>
        <sz val="11"/>
        <color rgb="FF000000"/>
        <rFont val="Calibri cuerpo"/>
      </rPr>
      <t>Asesoría en la utilización de tecnología nuclear.</t>
    </r>
  </si>
  <si>
    <t xml:space="preserve"> -    Correos electrónicos
-    Visitas presenciales
-    Asesorías virtuales y telefónicas</t>
  </si>
  <si>
    <t>Se solicitó asesoría para el Hospital Leopoldo Martínez de Hato Mayor, Pero la solicitud fue terminando el trimestre y aún no se ha completado la atención. (En proceso)</t>
  </si>
  <si>
    <r>
      <t xml:space="preserve">9. </t>
    </r>
    <r>
      <rPr>
        <sz val="11"/>
        <color rgb="FF000000"/>
        <rFont val="Calibri cuerpo"/>
      </rPr>
      <t>Charlas sobre utilización y aplicación de la energía nuclear</t>
    </r>
  </si>
  <si>
    <t xml:space="preserve"> -    Visitar presenciales
-    Asesorías virtuales</t>
  </si>
  <si>
    <t>Viceminsiterio de Energía Eléctrica</t>
  </si>
  <si>
    <r>
      <t xml:space="preserve">10. </t>
    </r>
    <r>
      <rPr>
        <sz val="11"/>
        <color rgb="FF000000"/>
        <rFont val="Calibri cuerpo"/>
      </rPr>
      <t>Servicio de electrificación rural y suburbana (Instalación de redes eléctricas).</t>
    </r>
  </si>
  <si>
    <t xml:space="preserve"> -    Visitas presenciales
-    Correos electrónicos</t>
  </si>
  <si>
    <t>Estas solicitudes incluyen Proyectos de Electrificación e instalación de lámparas.</t>
  </si>
  <si>
    <t>11. Sensibilización sobre la importancia de la Energía para el Desarrollo. *</t>
  </si>
  <si>
    <t>La sensibilización se realiza a través de charlas y reuniones  con los comunitarios.</t>
  </si>
  <si>
    <t>Dirección de Gestión Social</t>
  </si>
  <si>
    <t>12. Charla de concientización en energía y minas a través de la Dirección de Gestión Social: Programa “aula del saber”.</t>
  </si>
  <si>
    <t>Viceministerio de Minas</t>
  </si>
  <si>
    <r>
      <t xml:space="preserve">13. </t>
    </r>
    <r>
      <rPr>
        <sz val="11"/>
        <color rgb="FF000000"/>
        <rFont val="Calibri cuerpo"/>
      </rPr>
      <t>Emisión de certificación de NO objeción para exportación de ámbar y larimar.</t>
    </r>
  </si>
  <si>
    <t>-    Emisión de certificaciones institucionales: presencial y virtual</t>
  </si>
  <si>
    <t>Un total de 40,635 libras destinadas a China, Italia, La India</t>
  </si>
  <si>
    <r>
      <t xml:space="preserve">14. </t>
    </r>
    <r>
      <rPr>
        <sz val="11"/>
        <color rgb="FF000000"/>
        <rFont val="Calibri cuerpo"/>
      </rPr>
      <t>Talleres de capacitación en materia de seguridad y salud minera</t>
    </r>
    <r>
      <rPr>
        <sz val="11"/>
        <color theme="1"/>
        <rFont val="Calibri cuerpo"/>
      </rPr>
      <t>.</t>
    </r>
  </si>
  <si>
    <t>-    Charlas presenciales</t>
  </si>
  <si>
    <t>En los 7 talleres impartidos se impactaron 115 hombres y 3 mujeres.</t>
  </si>
  <si>
    <r>
      <t xml:space="preserve">15. </t>
    </r>
    <r>
      <rPr>
        <sz val="11"/>
        <color rgb="FF000000"/>
        <rFont val="Calibri cuerpo"/>
      </rPr>
      <t>Asesoría en materia de seguridad y salud minera</t>
    </r>
    <r>
      <rPr>
        <sz val="11"/>
        <color theme="1"/>
        <rFont val="Calibri cuerpo"/>
      </rPr>
      <t>.</t>
    </r>
  </si>
  <si>
    <t>-    Asesorías presenciales</t>
  </si>
  <si>
    <t>Recibieron asesoría en materia de seguridad 1 concesionario minero y 1 grupo de mineros artesanales.</t>
  </si>
  <si>
    <t>Dirección Jurídica</t>
  </si>
  <si>
    <t>16. Emisión de resolución de concesión minera para exploración o explotación minera.*</t>
  </si>
  <si>
    <t>4 solicitudes recibidas de parte del Viceministerio de minas en este trimestre. 6 solicitudes atendidas, de las cuales 1 es de explotación y 5 de exploración. 6 solicitudes pendientes de decisión.</t>
  </si>
  <si>
    <t>Viceministerio de  Hidrocarburos</t>
  </si>
  <si>
    <r>
      <t xml:space="preserve">17. </t>
    </r>
    <r>
      <rPr>
        <sz val="11"/>
        <color rgb="FF000000"/>
        <rFont val="Calibri cuerpo"/>
      </rPr>
      <t>Otorgamiento de permisos de construcción de gasoducto tradicional de gas natural.</t>
    </r>
  </si>
  <si>
    <t xml:space="preserve"> -    Emisión de resoluciones jurídicas
-    Visitas presenciales</t>
  </si>
  <si>
    <t> No se recibieron solicitudes de este servicio</t>
  </si>
  <si>
    <t xml:space="preserve">Se recibió una solicitud de construcción de gaseoducto tradicional como modificación de otro proyecto. Esta detenida por la licencia ambiental que esta pendiente. </t>
  </si>
  <si>
    <r>
      <t xml:space="preserve">18. </t>
    </r>
    <r>
      <rPr>
        <sz val="11"/>
        <color rgb="FF000000"/>
        <rFont val="Calibri cuerpo"/>
      </rPr>
      <t>Autorización de exploración de hidrocarburos</t>
    </r>
    <r>
      <rPr>
        <sz val="11"/>
        <color theme="1"/>
        <rFont val="Calibri cuerpo"/>
      </rPr>
      <t>.</t>
    </r>
  </si>
  <si>
    <t xml:space="preserve"> -    Emisión de autorizaciones 
(físicas y virtual)
-    Correo electrónico</t>
  </si>
  <si>
    <t>19. Consulta de la Base Nacional de Datos de Hidrocarburos.</t>
  </si>
  <si>
    <t xml:space="preserve">  -    Portal bndh.mem.gob.do</t>
  </si>
  <si>
    <t> La BNDH no esta activa</t>
  </si>
  <si>
    <t>TOTAL</t>
  </si>
  <si>
    <t>Asterisco: Representa los cuatro (4) servicios priorizados.</t>
  </si>
  <si>
    <t>Fuente: Viceministerios del MEM</t>
  </si>
  <si>
    <r>
      <rPr>
        <sz val="11"/>
        <color rgb="FF000000"/>
        <rFont val="Aptos Narrow"/>
        <scheme val="minor"/>
      </rPr>
      <t>"Del total de servicios recibidos durante el trimestre enero -marzo del 2025, se atendieron 183 solicitudes, lo que representa un</t>
    </r>
    <r>
      <rPr>
        <sz val="11"/>
        <color rgb="FFFF0000"/>
        <rFont val="Aptos Narrow"/>
        <scheme val="minor"/>
      </rPr>
      <t xml:space="preserve"> 68% </t>
    </r>
    <r>
      <rPr>
        <sz val="11"/>
        <color rgb="FF000000"/>
        <rFont val="Aptos Narrow"/>
        <scheme val="minor"/>
      </rPr>
      <t xml:space="preserve">del total de servicios recibidos vs los atendidos. haciendo la salvdedad que exiten solicitudes de arrastres, de igual manera son a demanda. Entre las áreas con mayor demanda de servicios se destacan: electrificación con un 53% (incluyendo proyectos de electrificación e instalación de lámparas); Parque Temático de Energía Renovable: actividades educativas y culturales (charlas) con un 11%; y ahorro y eficiencia energética con un 7%. En conjunto, estas tres áreas concentran el 71% de la atención de servicios para este primer trimestre. </t>
    </r>
  </si>
  <si>
    <t>Fuente:  Viceministerios del MEM</t>
  </si>
  <si>
    <r>
      <t xml:space="preserve">11. </t>
    </r>
    <r>
      <rPr>
        <sz val="11"/>
        <color rgb="FF000000"/>
        <rFont val="Calibri cuerpo"/>
      </rPr>
      <t>Sensibilización sobre la importancia de la Energía para el Desarrollo</t>
    </r>
    <r>
      <rPr>
        <sz val="11"/>
        <color theme="1"/>
        <rFont val="Calibri cuerpo"/>
      </rPr>
      <t xml:space="preserve">. </t>
    </r>
    <r>
      <rPr>
        <sz val="11"/>
        <rFont val="Calibri cuerpo"/>
      </rPr>
      <t>*</t>
    </r>
  </si>
  <si>
    <r>
      <t xml:space="preserve">2. </t>
    </r>
    <r>
      <rPr>
        <sz val="11"/>
        <color rgb="FF000000"/>
        <rFont val="Calibri cuerpo"/>
      </rPr>
      <t>Visitas técnicas de seguridad energética e infraestructuras</t>
    </r>
    <r>
      <rPr>
        <sz val="11"/>
        <color theme="1"/>
        <rFont val="Calibri cuerpo"/>
      </rPr>
      <t>.</t>
    </r>
  </si>
  <si>
    <r>
      <t xml:space="preserve">5. </t>
    </r>
    <r>
      <rPr>
        <sz val="11"/>
        <color rgb="FF000000"/>
        <rFont val="Calibri cuerpo"/>
      </rPr>
      <t>Parque Temático de Energía Renovable: actividades educativas y culturales (Charlas).</t>
    </r>
    <r>
      <rPr>
        <sz val="11"/>
        <color theme="1"/>
        <rFont val="Calibri cuerpo"/>
      </rPr>
      <t xml:space="preserve"> </t>
    </r>
    <r>
      <rPr>
        <sz val="11"/>
        <rFont val="Calibri cuerpo"/>
      </rPr>
      <t>*</t>
    </r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</si>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</sst>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231F20"/>
      <name val="Aptos Narrow"/>
      <family val="2"/>
      <scheme val="minor"/>
    </font>
    <font>
      <b/>
      <u/>
      <sz val="13"/>
      <color rgb="FF002060"/>
      <name val="Aptos Narrow"/>
      <family val="2"/>
      <scheme val="minor"/>
    </font>
    <font>
      <b/>
      <sz val="11"/>
      <color rgb="FFFFFFFF"/>
      <name val="Calibri cuerpo"/>
    </font>
    <font>
      <sz val="11"/>
      <color rgb="FFFFFFFF"/>
      <name val="Calibri cuerpo"/>
    </font>
    <font>
      <b/>
      <sz val="11"/>
      <color theme="1"/>
      <name val="Calibri cuerpo"/>
    </font>
    <font>
      <sz val="12"/>
      <color rgb="FF000000"/>
      <name val="Aptos Narrow"/>
      <family val="2"/>
      <scheme val="minor"/>
    </font>
    <font>
      <sz val="11"/>
      <color theme="1"/>
      <name val="Calibri cuerpo"/>
    </font>
    <font>
      <sz val="11"/>
      <color rgb="FF000000"/>
      <name val="Calibri cuerpo"/>
    </font>
    <font>
      <sz val="10"/>
      <color theme="1"/>
      <name val="Calibri cuerpo"/>
    </font>
    <font>
      <sz val="11"/>
      <name val="Calibri cuerpo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b/>
      <sz val="11"/>
      <color theme="0"/>
      <name val="Calibri cuerpo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9"/>
      <color theme="1"/>
      <name val="Calibri"/>
      <family val="2"/>
    </font>
    <font>
      <i/>
      <sz val="10"/>
      <color theme="1"/>
      <name val="Aptos Narrow"/>
      <family val="2"/>
      <scheme val="minor"/>
    </font>
    <font>
      <sz val="11"/>
      <color rgb="FF000000"/>
      <name val="Aptos Narrow"/>
      <scheme val="minor"/>
    </font>
    <font>
      <sz val="11"/>
      <color rgb="FFFF0000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2" borderId="0" xfId="0" applyFont="1" applyFill="1" applyAlignment="1">
      <alignment horizontal="right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justify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9" fontId="11" fillId="0" borderId="16" xfId="1" applyFont="1" applyBorder="1" applyAlignment="1">
      <alignment horizontal="center" vertical="center" wrapText="1"/>
    </xf>
    <xf numFmtId="9" fontId="9" fillId="2" borderId="15" xfId="1" applyFont="1" applyFill="1" applyBorder="1" applyAlignment="1">
      <alignment horizontal="center" vertical="center"/>
    </xf>
    <xf numFmtId="9" fontId="9" fillId="2" borderId="19" xfId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justify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justify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9" fontId="11" fillId="0" borderId="22" xfId="1" applyFont="1" applyBorder="1" applyAlignment="1">
      <alignment horizontal="center" vertical="center" wrapText="1"/>
    </xf>
    <xf numFmtId="9" fontId="9" fillId="2" borderId="21" xfId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justify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justify" vertical="center" wrapText="1"/>
    </xf>
    <xf numFmtId="9" fontId="11" fillId="0" borderId="26" xfId="1" applyFont="1" applyBorder="1" applyAlignment="1">
      <alignment horizontal="center" vertical="center" wrapText="1"/>
    </xf>
    <xf numFmtId="9" fontId="9" fillId="2" borderId="25" xfId="1" applyFont="1" applyFill="1" applyBorder="1" applyAlignment="1">
      <alignment horizontal="center" vertical="center"/>
    </xf>
    <xf numFmtId="9" fontId="9" fillId="2" borderId="29" xfId="1" applyFont="1" applyFill="1" applyBorder="1" applyAlignment="1">
      <alignment horizontal="center" vertical="center"/>
    </xf>
    <xf numFmtId="0" fontId="9" fillId="0" borderId="30" xfId="0" applyFont="1" applyBorder="1" applyAlignment="1">
      <alignment horizontal="justify" vertical="center" wrapText="1"/>
    </xf>
    <xf numFmtId="0" fontId="9" fillId="5" borderId="16" xfId="0" applyFont="1" applyFill="1" applyBorder="1" applyAlignment="1">
      <alignment horizontal="justify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justify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justify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justify" vertical="center" wrapText="1"/>
    </xf>
    <xf numFmtId="0" fontId="9" fillId="4" borderId="36" xfId="0" applyFont="1" applyFill="1" applyBorder="1" applyAlignment="1">
      <alignment horizontal="justify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9" fontId="11" fillId="0" borderId="36" xfId="1" applyFont="1" applyBorder="1" applyAlignment="1">
      <alignment horizontal="center" vertical="center" wrapText="1"/>
    </xf>
    <xf numFmtId="9" fontId="9" fillId="2" borderId="31" xfId="1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justify" vertical="center" wrapText="1"/>
    </xf>
    <xf numFmtId="0" fontId="9" fillId="5" borderId="36" xfId="0" applyFont="1" applyFill="1" applyBorder="1" applyAlignment="1">
      <alignment horizontal="justify" vertical="center" wrapText="1"/>
    </xf>
    <xf numFmtId="0" fontId="9" fillId="2" borderId="37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justify" vertical="center" wrapText="1"/>
    </xf>
    <xf numFmtId="0" fontId="9" fillId="2" borderId="38" xfId="0" applyFont="1" applyFill="1" applyBorder="1" applyAlignment="1">
      <alignment horizontal="center" vertical="center" textRotation="90" wrapText="1"/>
    </xf>
    <xf numFmtId="0" fontId="9" fillId="2" borderId="39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9" fontId="11" fillId="0" borderId="41" xfId="1" applyFont="1" applyBorder="1" applyAlignment="1">
      <alignment horizontal="center" vertical="center" wrapText="1"/>
    </xf>
    <xf numFmtId="9" fontId="9" fillId="2" borderId="39" xfId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9" fontId="0" fillId="2" borderId="0" xfId="1" applyFont="1" applyFill="1"/>
    <xf numFmtId="0" fontId="14" fillId="0" borderId="44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45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0" fillId="2" borderId="0" xfId="0" applyFill="1" applyAlignment="1">
      <alignment horizontal="center" vertical="center"/>
    </xf>
    <xf numFmtId="9" fontId="17" fillId="0" borderId="32" xfId="1" applyFont="1" applyBorder="1" applyAlignment="1">
      <alignment horizontal="center" vertical="center" wrapText="1"/>
    </xf>
    <xf numFmtId="9" fontId="17" fillId="0" borderId="0" xfId="1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9" fillId="2" borderId="0" xfId="0" applyFont="1" applyFill="1"/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39" xfId="0" applyFill="1" applyBorder="1"/>
    <xf numFmtId="0" fontId="9" fillId="2" borderId="20" xfId="0" applyFont="1" applyFill="1" applyBorder="1" applyAlignment="1">
      <alignment horizontal="justify" vertical="center" wrapText="1"/>
    </xf>
    <xf numFmtId="0" fontId="9" fillId="0" borderId="46" xfId="0" applyFont="1" applyBorder="1" applyAlignment="1">
      <alignment horizontal="justify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0" fillId="0" borderId="20" xfId="0" applyFont="1" applyBorder="1" applyAlignment="1">
      <alignment horizontal="justify" vertical="center" wrapText="1"/>
    </xf>
    <xf numFmtId="0" fontId="0" fillId="2" borderId="43" xfId="0" applyFill="1" applyBorder="1" applyAlignment="1">
      <alignment horizontal="justify"/>
    </xf>
    <xf numFmtId="0" fontId="10" fillId="0" borderId="24" xfId="0" applyFont="1" applyBorder="1" applyAlignment="1">
      <alignment horizontal="justify" vertical="center"/>
    </xf>
    <xf numFmtId="0" fontId="10" fillId="0" borderId="35" xfId="0" applyFont="1" applyBorder="1" applyAlignment="1">
      <alignment horizontal="justify" wrapText="1"/>
    </xf>
    <xf numFmtId="0" fontId="5" fillId="3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9" fontId="9" fillId="2" borderId="18" xfId="1" applyFont="1" applyFill="1" applyBorder="1" applyAlignment="1">
      <alignment horizontal="center" vertical="center"/>
    </xf>
    <xf numFmtId="0" fontId="0" fillId="2" borderId="41" xfId="0" applyFill="1" applyBorder="1"/>
    <xf numFmtId="0" fontId="13" fillId="0" borderId="29" xfId="0" applyFont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/>
    </xf>
    <xf numFmtId="0" fontId="15" fillId="6" borderId="50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9" fontId="0" fillId="2" borderId="0" xfId="0" applyNumberFormat="1" applyFill="1"/>
    <xf numFmtId="0" fontId="3" fillId="2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4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5" fillId="6" borderId="48" xfId="0" applyFont="1" applyFill="1" applyBorder="1" applyAlignment="1">
      <alignment horizontal="center" vertical="center"/>
    </xf>
    <xf numFmtId="0" fontId="15" fillId="6" borderId="4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0250809604341895"/>
          <c:y val="7.4707371747739351E-2"/>
          <c:w val="0.48825932724799137"/>
          <c:h val="0.8785210681825508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'Matriz prueba '!$L$6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9"/>
              <c:layout>
                <c:manualLayout>
                  <c:x val="-4.3698849550366362E-2"/>
                  <c:y val="2.0262037604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F8-4883-BEC1-E2B29486113C}"/>
                </c:ext>
              </c:extLst>
            </c:dLbl>
            <c:dLbl>
              <c:idx val="14"/>
              <c:layout>
                <c:manualLayout>
                  <c:x val="-4.7340229187658178E-2"/>
                  <c:y val="3.19087206373958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47-4955-92F3-42E9AAC828E7}"/>
                </c:ext>
              </c:extLst>
            </c:dLbl>
            <c:dLbl>
              <c:idx val="15"/>
              <c:layout>
                <c:manualLayout>
                  <c:x val="-4.8554181698898871E-2"/>
                  <c:y val="1.595436033355657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47-4955-92F3-42E9AAC828E7}"/>
                </c:ext>
              </c:extLst>
            </c:dLbl>
            <c:dLbl>
              <c:idx val="16"/>
              <c:layout>
                <c:manualLayout>
                  <c:x val="-4.8554181698898871E-2"/>
                  <c:y val="1.595436031869791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47-4955-92F3-42E9AAC828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'Matriz prueba '!$C$7:$C$26</c:f>
              <c:strCache>
                <c:ptCount val="17"/>
                <c:pt idx="1">
                  <c:v>1. Atención de denuncias ciudadanas de incidentes a infraestructura energética. </c:v>
                </c:pt>
                <c:pt idx="2">
                  <c:v>2. Visitas técnicas de seguridad energética e infraestructuras.</c:v>
                </c:pt>
                <c:pt idx="3">
                  <c:v>3. Gestión de charlas de sensibilización sobre seguridad energética e infraestructuras.</c:v>
                </c:pt>
                <c:pt idx="4">
                  <c:v>4. Formación sobre ahorro y eficiencia energética (talleres, charlas, simposios, conferencias, etc.).</c:v>
                </c:pt>
                <c:pt idx="5">
                  <c:v>5. Parque Temático de Energía Renovable: actividades educativas y culturales (Charlas). *</c:v>
                </c:pt>
                <c:pt idx="6">
                  <c:v>6. Auditorías energéticas. *</c:v>
                </c:pt>
                <c:pt idx="7">
                  <c:v>10. Servicio de electrificación rural y suburbana (Instalación de redes eléctricas).</c:v>
                </c:pt>
                <c:pt idx="8">
                  <c:v>11. Sensibilización sobre la importancia de la Energía para el Desarrollo. *</c:v>
                </c:pt>
                <c:pt idx="9">
                  <c:v>12. Charla de concientización en energía y minas a través de la Dirección de Gestión Social: Programa “aula del saber”.</c:v>
                </c:pt>
                <c:pt idx="10">
                  <c:v>13. Emisión de certificación de NO objeción para exportación de ámbar y larimar.</c:v>
                </c:pt>
                <c:pt idx="11">
                  <c:v>14. Talleres de capacitación en materia de seguridad y salud minera.</c:v>
                </c:pt>
                <c:pt idx="12">
                  <c:v>15. Asesoría en materia de seguridad y salud minera.</c:v>
                </c:pt>
                <c:pt idx="13">
                  <c:v>16. Emisión de resolución de concesión minera para exploración o explotación minera.*</c:v>
                </c:pt>
                <c:pt idx="14">
                  <c:v>17. Otorgamiento de permisos de construcción de gasoducto tradicional de gas natural.</c:v>
                </c:pt>
                <c:pt idx="15">
                  <c:v>18. Autorización de exploración de hidrocarburos.</c:v>
                </c:pt>
                <c:pt idx="16">
                  <c:v>19. Consulta de la Base Nacional de Datos de Hidrocarburos.</c:v>
                </c:pt>
              </c:strCache>
            </c:strRef>
          </c:cat>
          <c:val>
            <c:numRef>
              <c:f>'Matriz prueba '!$L$7:$L$26</c:f>
              <c:numCache>
                <c:formatCode>0%</c:formatCode>
                <c:ptCount val="17"/>
                <c:pt idx="1">
                  <c:v>5.4644808743169399E-3</c:v>
                </c:pt>
                <c:pt idx="2">
                  <c:v>5.4644808743169397E-2</c:v>
                </c:pt>
                <c:pt idx="3">
                  <c:v>5.4644808743169399E-3</c:v>
                </c:pt>
                <c:pt idx="4">
                  <c:v>7.1038251366120214E-2</c:v>
                </c:pt>
                <c:pt idx="5">
                  <c:v>0.11475409836065574</c:v>
                </c:pt>
                <c:pt idx="6">
                  <c:v>4.3715846994535519E-2</c:v>
                </c:pt>
                <c:pt idx="7">
                  <c:v>0.5300546448087432</c:v>
                </c:pt>
                <c:pt idx="8">
                  <c:v>4.9180327868852458E-2</c:v>
                </c:pt>
                <c:pt idx="9">
                  <c:v>0</c:v>
                </c:pt>
                <c:pt idx="10">
                  <c:v>4.3715846994535519E-2</c:v>
                </c:pt>
                <c:pt idx="11">
                  <c:v>3.825136612021858E-2</c:v>
                </c:pt>
                <c:pt idx="12">
                  <c:v>1.092896174863388E-2</c:v>
                </c:pt>
                <c:pt idx="13">
                  <c:v>3.2786885245901641E-2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F8-4883-BEC1-E2B2948611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shape val="box"/>
        <c:axId val="550825056"/>
        <c:axId val="550822656"/>
        <c:axId val="0"/>
      </c:bar3DChart>
      <c:catAx>
        <c:axId val="55082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s-DO"/>
          </a:p>
        </c:txPr>
        <c:crossAx val="550822656"/>
        <c:crosses val="autoZero"/>
        <c:auto val="1"/>
        <c:lblAlgn val="ctr"/>
        <c:lblOffset val="100"/>
        <c:noMultiLvlLbl val="0"/>
      </c:catAx>
      <c:valAx>
        <c:axId val="55082265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5082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0250809604341895"/>
          <c:y val="3.5297815206119153E-2"/>
          <c:w val="0.48825932724799137"/>
          <c:h val="0.9179306141879487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'Matriz prueba '!$L$6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9"/>
              <c:layout>
                <c:manualLayout>
                  <c:x val="-4.3698849550366362E-2"/>
                  <c:y val="2.0262037604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85-4871-BF38-98736D55260B}"/>
                </c:ext>
              </c:extLst>
            </c:dLbl>
            <c:dLbl>
              <c:idx val="14"/>
              <c:layout>
                <c:manualLayout>
                  <c:x val="-4.7340229187658178E-2"/>
                  <c:y val="3.19087206373958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DC-4D9E-85F5-2DAEE2D52F15}"/>
                </c:ext>
              </c:extLst>
            </c:dLbl>
            <c:dLbl>
              <c:idx val="15"/>
              <c:layout>
                <c:manualLayout>
                  <c:x val="-4.8554181698898871E-2"/>
                  <c:y val="1.595436033355657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DC-4D9E-85F5-2DAEE2D52F15}"/>
                </c:ext>
              </c:extLst>
            </c:dLbl>
            <c:dLbl>
              <c:idx val="16"/>
              <c:layout>
                <c:manualLayout>
                  <c:x val="-4.8554181698898871E-2"/>
                  <c:y val="1.595436031869791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DC-4D9E-85F5-2DAEE2D52F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'Matriz prueba '!$C$7:$C$26</c:f>
              <c:strCache>
                <c:ptCount val="17"/>
                <c:pt idx="1">
                  <c:v>1. Atención de denuncias ciudadanas de incidentes a infraestructura energética. </c:v>
                </c:pt>
                <c:pt idx="2">
                  <c:v>2. Visitas técnicas de seguridad energética e infraestructuras.</c:v>
                </c:pt>
                <c:pt idx="3">
                  <c:v>3. Gestión de charlas de sensibilización sobre seguridad energética e infraestructuras.</c:v>
                </c:pt>
                <c:pt idx="4">
                  <c:v>4. Formación sobre ahorro y eficiencia energética (talleres, charlas, simposios, conferencias, etc.).</c:v>
                </c:pt>
                <c:pt idx="5">
                  <c:v>5. Parque Temático de Energía Renovable: actividades educativas y culturales (Charlas). *</c:v>
                </c:pt>
                <c:pt idx="6">
                  <c:v>6. Auditorías energéticas. *</c:v>
                </c:pt>
                <c:pt idx="7">
                  <c:v>10. Servicio de electrificación rural y suburbana (Instalación de redes eléctricas).</c:v>
                </c:pt>
                <c:pt idx="8">
                  <c:v>11. Sensibilización sobre la importancia de la Energía para el Desarrollo. *</c:v>
                </c:pt>
                <c:pt idx="9">
                  <c:v>12. Charla de concientización en energía y minas a través de la Dirección de Gestión Social: Programa “aula del saber”.</c:v>
                </c:pt>
                <c:pt idx="10">
                  <c:v>13. Emisión de certificación de NO objeción para exportación de ámbar y larimar.</c:v>
                </c:pt>
                <c:pt idx="11">
                  <c:v>14. Talleres de capacitación en materia de seguridad y salud minera.</c:v>
                </c:pt>
                <c:pt idx="12">
                  <c:v>15. Asesoría en materia de seguridad y salud minera.</c:v>
                </c:pt>
                <c:pt idx="13">
                  <c:v>16. Emisión de resolución de concesión minera para exploración o explotación minera.*</c:v>
                </c:pt>
                <c:pt idx="14">
                  <c:v>17. Otorgamiento de permisos de construcción de gasoducto tradicional de gas natural.</c:v>
                </c:pt>
                <c:pt idx="15">
                  <c:v>18. Autorización de exploración de hidrocarburos.</c:v>
                </c:pt>
                <c:pt idx="16">
                  <c:v>19. Consulta de la Base Nacional de Datos de Hidrocarburos.</c:v>
                </c:pt>
              </c:strCache>
            </c:strRef>
          </c:cat>
          <c:val>
            <c:numRef>
              <c:f>'Matriz prueba '!$L$7:$L$26</c:f>
              <c:numCache>
                <c:formatCode>0%</c:formatCode>
                <c:ptCount val="17"/>
                <c:pt idx="1">
                  <c:v>5.4644808743169399E-3</c:v>
                </c:pt>
                <c:pt idx="2">
                  <c:v>5.4644808743169397E-2</c:v>
                </c:pt>
                <c:pt idx="3">
                  <c:v>5.4644808743169399E-3</c:v>
                </c:pt>
                <c:pt idx="4">
                  <c:v>7.1038251366120214E-2</c:v>
                </c:pt>
                <c:pt idx="5">
                  <c:v>0.11475409836065574</c:v>
                </c:pt>
                <c:pt idx="6">
                  <c:v>4.3715846994535519E-2</c:v>
                </c:pt>
                <c:pt idx="7">
                  <c:v>0.5300546448087432</c:v>
                </c:pt>
                <c:pt idx="8">
                  <c:v>4.9180327868852458E-2</c:v>
                </c:pt>
                <c:pt idx="9">
                  <c:v>0</c:v>
                </c:pt>
                <c:pt idx="10">
                  <c:v>4.3715846994535519E-2</c:v>
                </c:pt>
                <c:pt idx="11">
                  <c:v>3.825136612021858E-2</c:v>
                </c:pt>
                <c:pt idx="12">
                  <c:v>1.092896174863388E-2</c:v>
                </c:pt>
                <c:pt idx="13">
                  <c:v>3.2786885245901641E-2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85-4871-BF38-98736D5526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shape val="box"/>
        <c:axId val="550825056"/>
        <c:axId val="550822656"/>
        <c:axId val="0"/>
      </c:bar3DChart>
      <c:catAx>
        <c:axId val="55082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0822656"/>
        <c:crosses val="autoZero"/>
        <c:auto val="1"/>
        <c:lblAlgn val="ctr"/>
        <c:lblOffset val="100"/>
        <c:noMultiLvlLbl val="0"/>
      </c:catAx>
      <c:valAx>
        <c:axId val="55082265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5082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0250809604341895"/>
          <c:y val="3.5297815206119153E-2"/>
          <c:w val="0.48825932724799137"/>
          <c:h val="0.9179306141879487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Matriz!$L$6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7"/>
              <c:layout>
                <c:manualLayout>
                  <c:x val="-4.00572787545025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A3-4DE9-9273-A77B30B04516}"/>
                </c:ext>
              </c:extLst>
            </c:dLbl>
            <c:dLbl>
              <c:idx val="8"/>
              <c:layout>
                <c:manualLayout>
                  <c:x val="-4.2484992618411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3-4DE9-9273-A77B30B04516}"/>
                </c:ext>
              </c:extLst>
            </c:dLbl>
            <c:dLbl>
              <c:idx val="9"/>
              <c:layout>
                <c:manualLayout>
                  <c:x val="-4.2484992618411745E-2"/>
                  <c:y val="7.42932796417638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A3-4DE9-9273-A77B30B04516}"/>
                </c:ext>
              </c:extLst>
            </c:dLbl>
            <c:dLbl>
              <c:idx val="12"/>
              <c:layout>
                <c:manualLayout>
                  <c:x val="-4.3698849550366362E-2"/>
                  <c:y val="2.0262037604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A3-4DE9-9273-A77B30B04516}"/>
                </c:ext>
              </c:extLst>
            </c:dLbl>
            <c:dLbl>
              <c:idx val="17"/>
              <c:layout>
                <c:manualLayout>
                  <c:x val="-4.7340229187658178E-2"/>
                  <c:y val="3.19087206373958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A3-4DE9-9273-A77B30B04516}"/>
                </c:ext>
              </c:extLst>
            </c:dLbl>
            <c:dLbl>
              <c:idx val="18"/>
              <c:layout>
                <c:manualLayout>
                  <c:x val="-4.8554181698898871E-2"/>
                  <c:y val="1.595436033355657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A3-4DE9-9273-A77B30B04516}"/>
                </c:ext>
              </c:extLst>
            </c:dLbl>
            <c:dLbl>
              <c:idx val="19"/>
              <c:layout>
                <c:manualLayout>
                  <c:x val="-4.8554181698898871E-2"/>
                  <c:y val="1.595436031869791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A3-4DE9-9273-A77B30B04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Matriz!$C$7:$C$26</c:f>
              <c:strCache>
                <c:ptCount val="20"/>
                <c:pt idx="1">
                  <c:v>1. Atención de denuncias ciudadanas de incidentes a infraestructura energética. </c:v>
                </c:pt>
                <c:pt idx="2">
                  <c:v>2. Visitas técnicas de seguridad energética e infraestructuras.</c:v>
                </c:pt>
                <c:pt idx="3">
                  <c:v>3. Gestión de charlas de sensibilización sobre seguridad energética e infraestructuras.</c:v>
                </c:pt>
                <c:pt idx="4">
                  <c:v>4. Formación sobre ahorro y eficiencia energética (talleres, charlas, simposios, conferencias, etc.).</c:v>
                </c:pt>
                <c:pt idx="5">
                  <c:v>5. Parque Temático de Energía Renovable: actividades educativas y culturales (Charlas). *</c:v>
                </c:pt>
                <c:pt idx="6">
                  <c:v>6. Auditorías energéticas. *</c:v>
                </c:pt>
                <c:pt idx="7">
                  <c:v>7. Charlas sobre transición energética. </c:v>
                </c:pt>
                <c:pt idx="8">
                  <c:v>8. Asesoría en la utilización de tecnología nuclear.</c:v>
                </c:pt>
                <c:pt idx="9">
                  <c:v>9. Charlas sobre utilización y aplicación de la energía nuclear</c:v>
                </c:pt>
                <c:pt idx="10">
                  <c:v>10. Servicio de electrificación rural y suburbana (Instalación de redes eléctricas).</c:v>
                </c:pt>
                <c:pt idx="11">
                  <c:v>11. Sensibilización sobre la importancia de la Energía para el Desarrollo. *</c:v>
                </c:pt>
                <c:pt idx="12">
                  <c:v>12. Charla de concientización en energía y minas a través de la Dirección de Gestión Social: Programa “aula del saber”.</c:v>
                </c:pt>
                <c:pt idx="13">
                  <c:v>13. Emisión de certificación de NO objeción para exportación de ámbar y larimar.</c:v>
                </c:pt>
                <c:pt idx="14">
                  <c:v>14. Talleres de capacitación en materia de seguridad y salud minera.</c:v>
                </c:pt>
                <c:pt idx="15">
                  <c:v>15. Asesoría en materia de seguridad y salud minera.</c:v>
                </c:pt>
                <c:pt idx="16">
                  <c:v>16. Emisión de resolución de concesión minera para exploración o explotación minera.*</c:v>
                </c:pt>
                <c:pt idx="17">
                  <c:v>17. Otorgamiento de permisos de construcción de gasoducto tradicional de gas natural.</c:v>
                </c:pt>
                <c:pt idx="18">
                  <c:v>18. Autorización de exploración de hidrocarburos.</c:v>
                </c:pt>
                <c:pt idx="19">
                  <c:v>19. Consulta de la Base Nacional de Datos de Hidrocarburos.</c:v>
                </c:pt>
              </c:strCache>
            </c:strRef>
          </c:cat>
          <c:val>
            <c:numRef>
              <c:f>Matriz!$L$7:$L$26</c:f>
              <c:numCache>
                <c:formatCode>0%</c:formatCode>
                <c:ptCount val="20"/>
                <c:pt idx="1">
                  <c:v>5.4945054945054949E-3</c:v>
                </c:pt>
                <c:pt idx="2">
                  <c:v>5.4945054945054944E-2</c:v>
                </c:pt>
                <c:pt idx="3">
                  <c:v>5.4945054945054949E-3</c:v>
                </c:pt>
                <c:pt idx="4">
                  <c:v>7.1428571428571425E-2</c:v>
                </c:pt>
                <c:pt idx="5">
                  <c:v>0.10989010989010989</c:v>
                </c:pt>
                <c:pt idx="6">
                  <c:v>4.3956043956043959E-2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0.53296703296703296</c:v>
                </c:pt>
                <c:pt idx="11">
                  <c:v>4.9450549450549448E-2</c:v>
                </c:pt>
                <c:pt idx="12">
                  <c:v>0</c:v>
                </c:pt>
                <c:pt idx="13">
                  <c:v>4.3956043956043959E-2</c:v>
                </c:pt>
                <c:pt idx="14">
                  <c:v>3.8461538461538464E-2</c:v>
                </c:pt>
                <c:pt idx="15">
                  <c:v>1.098901098901099E-2</c:v>
                </c:pt>
                <c:pt idx="16">
                  <c:v>3.2967032967032968E-2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3-4DE9-9273-A77B30B045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shape val="box"/>
        <c:axId val="550825056"/>
        <c:axId val="550822656"/>
        <c:axId val="0"/>
      </c:bar3DChart>
      <c:catAx>
        <c:axId val="55082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0822656"/>
        <c:crosses val="autoZero"/>
        <c:auto val="1"/>
        <c:lblAlgn val="ctr"/>
        <c:lblOffset val="100"/>
        <c:noMultiLvlLbl val="0"/>
      </c:catAx>
      <c:valAx>
        <c:axId val="55082265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5082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0250809604341895"/>
          <c:y val="3.5297815206119153E-2"/>
          <c:w val="0.48825932724799137"/>
          <c:h val="0.9179306141879487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Matriz!$L$6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7"/>
              <c:layout>
                <c:manualLayout>
                  <c:x val="-4.00572787545025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E0-47FB-8C04-47502B309447}"/>
                </c:ext>
              </c:extLst>
            </c:dLbl>
            <c:dLbl>
              <c:idx val="8"/>
              <c:layout>
                <c:manualLayout>
                  <c:x val="-4.2484992618411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E0-47FB-8C04-47502B309447}"/>
                </c:ext>
              </c:extLst>
            </c:dLbl>
            <c:dLbl>
              <c:idx val="9"/>
              <c:layout>
                <c:manualLayout>
                  <c:x val="-4.2484992618411745E-2"/>
                  <c:y val="7.42932796417638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E0-47FB-8C04-47502B309447}"/>
                </c:ext>
              </c:extLst>
            </c:dLbl>
            <c:dLbl>
              <c:idx val="12"/>
              <c:layout>
                <c:manualLayout>
                  <c:x val="-4.3698849550366362E-2"/>
                  <c:y val="2.0262037604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E0-47FB-8C04-47502B309447}"/>
                </c:ext>
              </c:extLst>
            </c:dLbl>
            <c:dLbl>
              <c:idx val="17"/>
              <c:layout>
                <c:manualLayout>
                  <c:x val="-4.7340229187658178E-2"/>
                  <c:y val="3.19087206373958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E0-47FB-8C04-47502B309447}"/>
                </c:ext>
              </c:extLst>
            </c:dLbl>
            <c:dLbl>
              <c:idx val="18"/>
              <c:layout>
                <c:manualLayout>
                  <c:x val="-4.8554181698898871E-2"/>
                  <c:y val="1.595436033355657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E0-47FB-8C04-47502B309447}"/>
                </c:ext>
              </c:extLst>
            </c:dLbl>
            <c:dLbl>
              <c:idx val="19"/>
              <c:layout>
                <c:manualLayout>
                  <c:x val="-4.8554181698898871E-2"/>
                  <c:y val="1.595436031869791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E0-47FB-8C04-47502B309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Matriz!$C$7:$C$26</c:f>
              <c:strCache>
                <c:ptCount val="20"/>
                <c:pt idx="1">
                  <c:v>1. Atención de denuncias ciudadanas de incidentes a infraestructura energética. </c:v>
                </c:pt>
                <c:pt idx="2">
                  <c:v>2. Visitas técnicas de seguridad energética e infraestructuras.</c:v>
                </c:pt>
                <c:pt idx="3">
                  <c:v>3. Gestión de charlas de sensibilización sobre seguridad energética e infraestructuras.</c:v>
                </c:pt>
                <c:pt idx="4">
                  <c:v>4. Formación sobre ahorro y eficiencia energética (talleres, charlas, simposios, conferencias, etc.).</c:v>
                </c:pt>
                <c:pt idx="5">
                  <c:v>5. Parque Temático de Energía Renovable: actividades educativas y culturales (Charlas). *</c:v>
                </c:pt>
                <c:pt idx="6">
                  <c:v>6. Auditorías energéticas. *</c:v>
                </c:pt>
                <c:pt idx="7">
                  <c:v>7. Charlas sobre transición energética. </c:v>
                </c:pt>
                <c:pt idx="8">
                  <c:v>8. Asesoría en la utilización de tecnología nuclear.</c:v>
                </c:pt>
                <c:pt idx="9">
                  <c:v>9. Charlas sobre utilización y aplicación de la energía nuclear</c:v>
                </c:pt>
                <c:pt idx="10">
                  <c:v>10. Servicio de electrificación rural y suburbana (Instalación de redes eléctricas).</c:v>
                </c:pt>
                <c:pt idx="11">
                  <c:v>11. Sensibilización sobre la importancia de la Energía para el Desarrollo. *</c:v>
                </c:pt>
                <c:pt idx="12">
                  <c:v>12. Charla de concientización en energía y minas a través de la Dirección de Gestión Social: Programa “aula del saber”.</c:v>
                </c:pt>
                <c:pt idx="13">
                  <c:v>13. Emisión de certificación de NO objeción para exportación de ámbar y larimar.</c:v>
                </c:pt>
                <c:pt idx="14">
                  <c:v>14. Talleres de capacitación en materia de seguridad y salud minera.</c:v>
                </c:pt>
                <c:pt idx="15">
                  <c:v>15. Asesoría en materia de seguridad y salud minera.</c:v>
                </c:pt>
                <c:pt idx="16">
                  <c:v>16. Emisión de resolución de concesión minera para exploración o explotación minera.*</c:v>
                </c:pt>
                <c:pt idx="17">
                  <c:v>17. Otorgamiento de permisos de construcción de gasoducto tradicional de gas natural.</c:v>
                </c:pt>
                <c:pt idx="18">
                  <c:v>18. Autorización de exploración de hidrocarburos.</c:v>
                </c:pt>
                <c:pt idx="19">
                  <c:v>19. Consulta de la Base Nacional de Datos de Hidrocarburos.</c:v>
                </c:pt>
              </c:strCache>
            </c:strRef>
          </c:cat>
          <c:val>
            <c:numRef>
              <c:f>Matriz!$L$7:$L$26</c:f>
              <c:numCache>
                <c:formatCode>0%</c:formatCode>
                <c:ptCount val="20"/>
                <c:pt idx="1">
                  <c:v>5.4945054945054949E-3</c:v>
                </c:pt>
                <c:pt idx="2">
                  <c:v>5.4945054945054944E-2</c:v>
                </c:pt>
                <c:pt idx="3">
                  <c:v>5.4945054945054949E-3</c:v>
                </c:pt>
                <c:pt idx="4">
                  <c:v>7.1428571428571425E-2</c:v>
                </c:pt>
                <c:pt idx="5">
                  <c:v>0.10989010989010989</c:v>
                </c:pt>
                <c:pt idx="6">
                  <c:v>4.3956043956043959E-2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0.53296703296703296</c:v>
                </c:pt>
                <c:pt idx="11">
                  <c:v>4.9450549450549448E-2</c:v>
                </c:pt>
                <c:pt idx="12">
                  <c:v>0</c:v>
                </c:pt>
                <c:pt idx="13">
                  <c:v>4.3956043956043959E-2</c:v>
                </c:pt>
                <c:pt idx="14">
                  <c:v>3.8461538461538464E-2</c:v>
                </c:pt>
                <c:pt idx="15">
                  <c:v>1.098901098901099E-2</c:v>
                </c:pt>
                <c:pt idx="16">
                  <c:v>3.2967032967032968E-2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E0-47FB-8C04-47502B3094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shape val="box"/>
        <c:axId val="550825056"/>
        <c:axId val="550822656"/>
        <c:axId val="0"/>
      </c:bar3DChart>
      <c:catAx>
        <c:axId val="55082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0822656"/>
        <c:crosses val="autoZero"/>
        <c:auto val="1"/>
        <c:lblAlgn val="ctr"/>
        <c:lblOffset val="100"/>
        <c:noMultiLvlLbl val="0"/>
      </c:catAx>
      <c:valAx>
        <c:axId val="55082265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5082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678522</xdr:colOff>
      <xdr:row>30</xdr:row>
      <xdr:rowOff>74916</xdr:rowOff>
    </xdr:from>
    <xdr:to>
      <xdr:col>12</xdr:col>
      <xdr:colOff>10703</xdr:colOff>
      <xdr:row>57</xdr:row>
      <xdr:rowOff>64213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6F82CD-B66B-4BFE-A68D-7FD14F993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33</xdr:row>
      <xdr:rowOff>0</xdr:rowOff>
    </xdr:from>
    <xdr:to>
      <xdr:col>44</xdr:col>
      <xdr:colOff>595045</xdr:colOff>
      <xdr:row>63</xdr:row>
      <xdr:rowOff>21406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76F320-1EEF-41F1-BAD2-8562FF3DAB0C}"/>
            </a:ext>
            <a:ext uri="{147F2762-F138-4A5C-976F-8EAC2B608ADB}">
              <a16:predDERef xmlns:a16="http://schemas.microsoft.com/office/drawing/2014/main" pred="{1F6F82CD-B66B-4BFE-A68D-7FD14F993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71</xdr:row>
      <xdr:rowOff>0</xdr:rowOff>
    </xdr:from>
    <xdr:to>
      <xdr:col>13</xdr:col>
      <xdr:colOff>608957</xdr:colOff>
      <xdr:row>80</xdr:row>
      <xdr:rowOff>171450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1D8164C7-C853-C56D-97FE-4B3F37BB37D0}"/>
            </a:ext>
            <a:ext uri="{147F2762-F138-4A5C-976F-8EAC2B608ADB}">
              <a16:predDERef xmlns:a16="http://schemas.microsoft.com/office/drawing/2014/main" pred="{6D76F320-1EEF-41F1-BAD2-8562FF3DA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4650" y="21583650"/>
          <a:ext cx="5991225" cy="3438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610670</xdr:colOff>
      <xdr:row>40</xdr:row>
      <xdr:rowOff>186860</xdr:rowOff>
    </xdr:from>
    <xdr:to>
      <xdr:col>12</xdr:col>
      <xdr:colOff>2136811</xdr:colOff>
      <xdr:row>71</xdr:row>
      <xdr:rowOff>16588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A0107DEB-48BE-3CF4-C1D1-042D72565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33</xdr:row>
      <xdr:rowOff>0</xdr:rowOff>
    </xdr:from>
    <xdr:to>
      <xdr:col>44</xdr:col>
      <xdr:colOff>595045</xdr:colOff>
      <xdr:row>63</xdr:row>
      <xdr:rowOff>21406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F68B5A-9535-46F1-BB7B-3EE1B59818BF}"/>
            </a:ext>
            <a:ext uri="{147F2762-F138-4A5C-976F-8EAC2B608ADB}">
              <a16:predDERef xmlns:a16="http://schemas.microsoft.com/office/drawing/2014/main" pred="{A0107DEB-48BE-3CF4-C1D1-042D72565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CB100-0918-40C3-9E6A-F43ACF19DE9F}">
  <dimension ref="A2:AG91"/>
  <sheetViews>
    <sheetView showGridLines="0" topLeftCell="C7" zoomScale="89" zoomScaleNormal="89" zoomScaleSheetLayoutView="100" workbookViewId="0">
      <selection activeCell="C18" sqref="C18"/>
    </sheetView>
  </sheetViews>
  <sheetFormatPr baseColWidth="10" defaultColWidth="10.85546875" defaultRowHeight="15"/>
  <cols>
    <col min="1" max="1" width="12.140625" style="2" customWidth="1"/>
    <col min="2" max="2" width="5" style="2" hidden="1" customWidth="1"/>
    <col min="3" max="3" width="46.42578125" style="75" customWidth="1"/>
    <col min="4" max="5" width="10.85546875" hidden="1" customWidth="1"/>
    <col min="6" max="6" width="8.85546875" hidden="1" customWidth="1"/>
    <col min="7" max="7" width="11.28515625" style="74" customWidth="1"/>
    <col min="8" max="8" width="18.5703125" style="74" customWidth="1"/>
    <col min="9" max="9" width="12.42578125" style="74" customWidth="1"/>
    <col min="10" max="10" width="13.42578125" style="74" hidden="1" customWidth="1"/>
    <col min="11" max="11" width="13.140625" style="2" hidden="1" customWidth="1"/>
    <col min="12" max="12" width="12.42578125" style="2" customWidth="1"/>
    <col min="13" max="13" width="68.42578125" style="2" customWidth="1"/>
    <col min="14" max="14" width="9.140625"/>
    <col min="15" max="15" width="10.85546875" hidden="1" customWidth="1"/>
    <col min="16" max="29" width="0" hidden="1" customWidth="1"/>
    <col min="30" max="30" width="0.140625" hidden="1" customWidth="1"/>
    <col min="31" max="31" width="0" hidden="1" customWidth="1"/>
    <col min="33" max="33" width="36.5703125" bestFit="1" customWidth="1"/>
  </cols>
  <sheetData>
    <row r="2" spans="1:33" ht="17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1"/>
    </row>
    <row r="5" spans="1:33" s="2" customFormat="1" ht="18.95" customHeight="1"/>
    <row r="6" spans="1:33" s="2" customFormat="1" ht="16.5" customHeight="1">
      <c r="A6" s="100" t="s">
        <v>1</v>
      </c>
      <c r="B6" s="102" t="s">
        <v>2</v>
      </c>
      <c r="C6" s="104" t="s">
        <v>3</v>
      </c>
      <c r="D6" s="106" t="s">
        <v>4</v>
      </c>
      <c r="E6" s="107"/>
      <c r="F6" s="108"/>
      <c r="G6" s="112" t="s">
        <v>5</v>
      </c>
      <c r="H6" s="113"/>
      <c r="I6" s="114"/>
      <c r="J6" s="87"/>
      <c r="K6" s="87"/>
      <c r="L6" s="125" t="s">
        <v>6</v>
      </c>
      <c r="M6" s="127" t="s">
        <v>7</v>
      </c>
      <c r="P6" s="115" t="s">
        <v>8</v>
      </c>
      <c r="Q6" s="115"/>
      <c r="R6" s="115"/>
      <c r="S6" s="3">
        <f>G27</f>
        <v>269</v>
      </c>
    </row>
    <row r="7" spans="1:33" s="2" customFormat="1" ht="28.5" customHeight="1">
      <c r="A7" s="101"/>
      <c r="B7" s="103"/>
      <c r="C7" s="105"/>
      <c r="D7" s="109"/>
      <c r="E7" s="110"/>
      <c r="F7" s="111"/>
      <c r="G7" s="4" t="s">
        <v>9</v>
      </c>
      <c r="H7" s="4" t="s">
        <v>10</v>
      </c>
      <c r="I7" s="86" t="s">
        <v>11</v>
      </c>
      <c r="J7" s="88" t="s">
        <v>12</v>
      </c>
      <c r="K7" s="4" t="s">
        <v>13</v>
      </c>
      <c r="L7" s="126"/>
      <c r="M7" s="128"/>
    </row>
    <row r="8" spans="1:33" s="2" customFormat="1" ht="35.1" customHeight="1">
      <c r="A8" s="116" t="s">
        <v>14</v>
      </c>
      <c r="B8" s="5">
        <v>1</v>
      </c>
      <c r="C8" s="6" t="s">
        <v>15</v>
      </c>
      <c r="D8" s="118" t="s">
        <v>16</v>
      </c>
      <c r="E8" s="118"/>
      <c r="F8" s="119"/>
      <c r="G8" s="8">
        <v>1</v>
      </c>
      <c r="H8" s="8">
        <v>1</v>
      </c>
      <c r="I8" s="9">
        <v>0</v>
      </c>
      <c r="J8" s="10"/>
      <c r="K8" s="11"/>
      <c r="L8" s="12">
        <f>H8/$H$27</f>
        <v>5.4644808743169399E-3</v>
      </c>
      <c r="M8" s="13"/>
      <c r="AG8" s="98">
        <f>+L11+L12+L17</f>
        <v>0.71584699453551914</v>
      </c>
    </row>
    <row r="9" spans="1:33" s="2" customFormat="1" ht="35.1" customHeight="1">
      <c r="A9" s="116"/>
      <c r="B9" s="14">
        <v>2</v>
      </c>
      <c r="C9" s="15" t="s">
        <v>17</v>
      </c>
      <c r="D9" s="120" t="s">
        <v>18</v>
      </c>
      <c r="E9" s="120"/>
      <c r="F9" s="121"/>
      <c r="G9" s="8">
        <v>10</v>
      </c>
      <c r="H9" s="8">
        <v>10</v>
      </c>
      <c r="I9" s="17">
        <v>0</v>
      </c>
      <c r="J9" s="18"/>
      <c r="K9" s="19"/>
      <c r="L9" s="12">
        <f t="shared" ref="L9:L26" si="0">H9/$H$27</f>
        <v>5.4644808743169397E-2</v>
      </c>
      <c r="M9" s="20"/>
    </row>
    <row r="10" spans="1:33" s="2" customFormat="1" ht="39.75" customHeight="1">
      <c r="A10" s="117"/>
      <c r="B10" s="21">
        <v>3</v>
      </c>
      <c r="C10" s="22" t="s">
        <v>19</v>
      </c>
      <c r="D10" s="122" t="s">
        <v>16</v>
      </c>
      <c r="E10" s="122"/>
      <c r="F10" s="123"/>
      <c r="G10" s="8">
        <v>2</v>
      </c>
      <c r="H10" s="8">
        <v>1</v>
      </c>
      <c r="I10" s="17">
        <v>1</v>
      </c>
      <c r="J10" s="23"/>
      <c r="K10" s="24"/>
      <c r="L10" s="25">
        <f t="shared" si="0"/>
        <v>5.4644808743169399E-3</v>
      </c>
      <c r="M10" s="26" t="s">
        <v>20</v>
      </c>
    </row>
    <row r="11" spans="1:33" s="2" customFormat="1" ht="48" customHeight="1">
      <c r="A11" s="116" t="s">
        <v>21</v>
      </c>
      <c r="B11" s="5">
        <v>4</v>
      </c>
      <c r="C11" s="27" t="s">
        <v>22</v>
      </c>
      <c r="D11" s="129" t="s">
        <v>23</v>
      </c>
      <c r="E11" s="129"/>
      <c r="F11" s="130"/>
      <c r="G11" s="28">
        <v>15</v>
      </c>
      <c r="H11" s="28">
        <v>13</v>
      </c>
      <c r="I11" s="29">
        <v>2</v>
      </c>
      <c r="J11" s="10"/>
      <c r="K11" s="11"/>
      <c r="L11" s="12">
        <f t="shared" si="0"/>
        <v>7.1038251366120214E-2</v>
      </c>
      <c r="M11" s="82" t="s">
        <v>24</v>
      </c>
    </row>
    <row r="12" spans="1:33" s="2" customFormat="1" ht="37.5" customHeight="1">
      <c r="A12" s="116"/>
      <c r="B12" s="14">
        <v>5</v>
      </c>
      <c r="C12" s="30" t="s">
        <v>25</v>
      </c>
      <c r="D12" s="120" t="s">
        <v>26</v>
      </c>
      <c r="E12" s="120"/>
      <c r="F12" s="121"/>
      <c r="G12" s="7">
        <v>27</v>
      </c>
      <c r="H12" s="7">
        <v>21</v>
      </c>
      <c r="I12" s="31">
        <v>6</v>
      </c>
      <c r="J12" s="18"/>
      <c r="K12" s="19"/>
      <c r="L12" s="12">
        <f t="shared" si="0"/>
        <v>0.11475409836065574</v>
      </c>
      <c r="M12" s="32" t="s">
        <v>27</v>
      </c>
    </row>
    <row r="13" spans="1:33" s="2" customFormat="1" ht="23.25" customHeight="1">
      <c r="A13" s="116"/>
      <c r="B13" s="14">
        <v>6</v>
      </c>
      <c r="C13" s="30" t="s">
        <v>28</v>
      </c>
      <c r="D13" s="120" t="s">
        <v>29</v>
      </c>
      <c r="E13" s="120"/>
      <c r="F13" s="121"/>
      <c r="G13" s="16">
        <v>12</v>
      </c>
      <c r="H13" s="16">
        <v>8</v>
      </c>
      <c r="I13" s="33">
        <v>7</v>
      </c>
      <c r="J13" s="18"/>
      <c r="K13" s="19"/>
      <c r="L13" s="12">
        <f t="shared" si="0"/>
        <v>4.3715846994535519E-2</v>
      </c>
      <c r="M13" s="32" t="s">
        <v>30</v>
      </c>
    </row>
    <row r="14" spans="1:33" s="2" customFormat="1" ht="25.5" hidden="1" customHeight="1">
      <c r="A14" s="117"/>
      <c r="B14" s="21">
        <v>7</v>
      </c>
      <c r="C14" s="34" t="s">
        <v>31</v>
      </c>
      <c r="D14" s="131" t="s">
        <v>23</v>
      </c>
      <c r="E14" s="131"/>
      <c r="F14" s="132"/>
      <c r="G14" s="35">
        <v>2</v>
      </c>
      <c r="H14" s="35">
        <v>0</v>
      </c>
      <c r="I14" s="36">
        <v>2</v>
      </c>
      <c r="J14" s="23"/>
      <c r="K14" s="24"/>
      <c r="L14" s="25">
        <f t="shared" si="0"/>
        <v>0</v>
      </c>
      <c r="M14" s="37" t="s">
        <v>32</v>
      </c>
    </row>
    <row r="15" spans="1:33" s="2" customFormat="1" ht="48" hidden="1" customHeight="1">
      <c r="A15" s="124" t="s">
        <v>33</v>
      </c>
      <c r="B15" s="5">
        <v>8</v>
      </c>
      <c r="C15" s="38" t="s">
        <v>34</v>
      </c>
      <c r="D15" s="118" t="s">
        <v>35</v>
      </c>
      <c r="E15" s="118"/>
      <c r="F15" s="119"/>
      <c r="G15" s="39">
        <v>1</v>
      </c>
      <c r="H15" s="40">
        <v>0</v>
      </c>
      <c r="I15" s="41">
        <v>1</v>
      </c>
      <c r="J15" s="42"/>
      <c r="K15" s="43"/>
      <c r="L15" s="89">
        <f t="shared" si="0"/>
        <v>0</v>
      </c>
      <c r="M15" s="37" t="s">
        <v>36</v>
      </c>
    </row>
    <row r="16" spans="1:33" s="2" customFormat="1" ht="45.75" hidden="1" customHeight="1">
      <c r="A16" s="117"/>
      <c r="B16" s="21">
        <v>9</v>
      </c>
      <c r="C16" s="22" t="s">
        <v>37</v>
      </c>
      <c r="D16" s="122" t="s">
        <v>38</v>
      </c>
      <c r="E16" s="122"/>
      <c r="F16" s="123"/>
      <c r="G16" s="44">
        <v>0</v>
      </c>
      <c r="H16" s="81">
        <v>0</v>
      </c>
      <c r="I16" s="91">
        <v>0</v>
      </c>
      <c r="J16" s="23"/>
      <c r="K16" s="24"/>
      <c r="L16" s="25">
        <f>I16/$H$27</f>
        <v>0</v>
      </c>
      <c r="M16" s="45"/>
    </row>
    <row r="17" spans="1:33" s="2" customFormat="1" ht="38.25" customHeight="1">
      <c r="A17" s="124" t="s">
        <v>39</v>
      </c>
      <c r="B17" s="5">
        <v>10</v>
      </c>
      <c r="C17" s="46" t="s">
        <v>40</v>
      </c>
      <c r="D17" s="129" t="s">
        <v>41</v>
      </c>
      <c r="E17" s="129"/>
      <c r="F17" s="130"/>
      <c r="G17" s="8">
        <v>162</v>
      </c>
      <c r="H17" s="8">
        <v>97</v>
      </c>
      <c r="I17" s="9">
        <v>65</v>
      </c>
      <c r="J17" s="42"/>
      <c r="K17" s="43"/>
      <c r="L17" s="89">
        <f t="shared" si="0"/>
        <v>0.5300546448087432</v>
      </c>
      <c r="M17" s="47" t="s">
        <v>42</v>
      </c>
    </row>
    <row r="18" spans="1:33" s="2" customFormat="1" ht="38.25" customHeight="1">
      <c r="A18" s="117"/>
      <c r="B18" s="21">
        <v>11</v>
      </c>
      <c r="C18" s="34" t="s">
        <v>43</v>
      </c>
      <c r="D18" s="131" t="s">
        <v>41</v>
      </c>
      <c r="E18" s="131"/>
      <c r="F18" s="132"/>
      <c r="G18" s="48">
        <v>15</v>
      </c>
      <c r="H18" s="48">
        <v>9</v>
      </c>
      <c r="I18" s="49">
        <v>6</v>
      </c>
      <c r="J18" s="23"/>
      <c r="K18" s="24"/>
      <c r="L18" s="25">
        <f t="shared" si="0"/>
        <v>4.9180327868852458E-2</v>
      </c>
      <c r="M18" s="50" t="s">
        <v>44</v>
      </c>
    </row>
    <row r="19" spans="1:33" s="2" customFormat="1" ht="68.25" customHeight="1">
      <c r="A19" s="51" t="s">
        <v>45</v>
      </c>
      <c r="B19" s="52"/>
      <c r="C19" s="22" t="s">
        <v>46</v>
      </c>
      <c r="D19" s="53"/>
      <c r="E19" s="53"/>
      <c r="F19" s="54"/>
      <c r="G19" s="80">
        <v>0</v>
      </c>
      <c r="H19" s="80">
        <v>0</v>
      </c>
      <c r="I19" s="92">
        <v>0</v>
      </c>
      <c r="J19" s="90"/>
      <c r="K19" s="76"/>
      <c r="L19" s="25">
        <f t="shared" si="0"/>
        <v>0</v>
      </c>
      <c r="M19" s="83"/>
    </row>
    <row r="20" spans="1:33" s="2" customFormat="1" ht="39" customHeight="1">
      <c r="A20" s="116" t="s">
        <v>47</v>
      </c>
      <c r="B20" s="5">
        <v>12</v>
      </c>
      <c r="C20" s="34" t="s">
        <v>48</v>
      </c>
      <c r="D20" s="118" t="s">
        <v>49</v>
      </c>
      <c r="E20" s="118"/>
      <c r="F20" s="119"/>
      <c r="G20" s="79">
        <v>8</v>
      </c>
      <c r="H20" s="79">
        <v>8</v>
      </c>
      <c r="I20" s="9">
        <v>0</v>
      </c>
      <c r="J20" s="57"/>
      <c r="K20" s="58"/>
      <c r="L20" s="25">
        <f t="shared" si="0"/>
        <v>4.3715846994535519E-2</v>
      </c>
      <c r="M20" s="77" t="s">
        <v>50</v>
      </c>
    </row>
    <row r="21" spans="1:33" s="2" customFormat="1" ht="35.1" customHeight="1">
      <c r="A21" s="116"/>
      <c r="B21" s="14">
        <v>15</v>
      </c>
      <c r="C21" s="34" t="s">
        <v>51</v>
      </c>
      <c r="D21" s="120" t="s">
        <v>52</v>
      </c>
      <c r="E21" s="120"/>
      <c r="F21" s="121"/>
      <c r="G21" s="8">
        <v>7</v>
      </c>
      <c r="H21" s="8">
        <v>7</v>
      </c>
      <c r="I21" s="17">
        <v>0</v>
      </c>
      <c r="J21" s="18"/>
      <c r="K21" s="19"/>
      <c r="L21" s="12">
        <f t="shared" si="0"/>
        <v>3.825136612021858E-2</v>
      </c>
      <c r="M21" s="84" t="s">
        <v>53</v>
      </c>
    </row>
    <row r="22" spans="1:33" s="2" customFormat="1" ht="35.1" customHeight="1">
      <c r="A22" s="117"/>
      <c r="B22" s="21">
        <v>16</v>
      </c>
      <c r="C22" s="34" t="s">
        <v>54</v>
      </c>
      <c r="D22" s="131" t="s">
        <v>55</v>
      </c>
      <c r="E22" s="131"/>
      <c r="F22" s="132"/>
      <c r="G22" s="48">
        <v>2</v>
      </c>
      <c r="H22" s="48">
        <v>2</v>
      </c>
      <c r="I22" s="49">
        <v>0</v>
      </c>
      <c r="J22" s="23"/>
      <c r="K22" s="24"/>
      <c r="L22" s="25">
        <f t="shared" si="0"/>
        <v>1.092896174863388E-2</v>
      </c>
      <c r="M22" s="85" t="s">
        <v>56</v>
      </c>
    </row>
    <row r="23" spans="1:33" s="2" customFormat="1" ht="57" customHeight="1">
      <c r="A23" s="51" t="s">
        <v>57</v>
      </c>
      <c r="B23" s="52"/>
      <c r="C23" s="22" t="s">
        <v>58</v>
      </c>
      <c r="D23" s="53"/>
      <c r="E23" s="53"/>
      <c r="F23" s="54"/>
      <c r="G23" s="55">
        <v>4</v>
      </c>
      <c r="H23" s="55">
        <v>6</v>
      </c>
      <c r="I23" s="56">
        <v>6</v>
      </c>
      <c r="J23" s="57"/>
      <c r="K23" s="58"/>
      <c r="L23" s="25">
        <f t="shared" si="0"/>
        <v>3.2786885245901641E-2</v>
      </c>
      <c r="M23" s="78" t="s">
        <v>59</v>
      </c>
      <c r="AG23" s="61">
        <f>H27/G27</f>
        <v>0.6802973977695167</v>
      </c>
    </row>
    <row r="24" spans="1:33" s="2" customFormat="1" ht="49.5" customHeight="1">
      <c r="A24" s="116" t="s">
        <v>60</v>
      </c>
      <c r="B24" s="5">
        <v>17</v>
      </c>
      <c r="C24" s="34" t="s">
        <v>61</v>
      </c>
      <c r="D24" s="118" t="s">
        <v>62</v>
      </c>
      <c r="E24" s="118"/>
      <c r="F24" s="119"/>
      <c r="G24" s="8">
        <v>1</v>
      </c>
      <c r="H24" s="8">
        <v>0</v>
      </c>
      <c r="I24" s="17">
        <v>1</v>
      </c>
      <c r="J24" s="59" t="s">
        <v>63</v>
      </c>
      <c r="K24" s="11"/>
      <c r="L24" s="12">
        <f t="shared" si="0"/>
        <v>0</v>
      </c>
      <c r="M24" s="82" t="s">
        <v>64</v>
      </c>
    </row>
    <row r="25" spans="1:33" s="2" customFormat="1" ht="35.1" customHeight="1">
      <c r="A25" s="116"/>
      <c r="B25" s="14">
        <v>18</v>
      </c>
      <c r="C25" s="34" t="s">
        <v>65</v>
      </c>
      <c r="D25" s="120" t="s">
        <v>66</v>
      </c>
      <c r="E25" s="120"/>
      <c r="F25" s="121"/>
      <c r="G25" s="8">
        <v>0</v>
      </c>
      <c r="H25" s="8">
        <v>0</v>
      </c>
      <c r="I25" s="17">
        <v>0</v>
      </c>
      <c r="J25" s="60" t="s">
        <v>63</v>
      </c>
      <c r="K25" s="19"/>
      <c r="L25" s="12">
        <f t="shared" si="0"/>
        <v>0</v>
      </c>
      <c r="M25" s="47"/>
      <c r="Q25" s="61"/>
    </row>
    <row r="26" spans="1:33" s="2" customFormat="1" ht="35.1" customHeight="1">
      <c r="A26" s="117"/>
      <c r="B26" s="21">
        <v>19</v>
      </c>
      <c r="C26" s="34" t="s">
        <v>67</v>
      </c>
      <c r="D26" s="131" t="s">
        <v>68</v>
      </c>
      <c r="E26" s="131"/>
      <c r="F26" s="132"/>
      <c r="G26" s="8">
        <v>0</v>
      </c>
      <c r="H26" s="8">
        <v>0</v>
      </c>
      <c r="I26" s="17">
        <v>0</v>
      </c>
      <c r="J26" s="62" t="s">
        <v>69</v>
      </c>
      <c r="K26" s="24"/>
      <c r="L26" s="12">
        <f t="shared" si="0"/>
        <v>0</v>
      </c>
      <c r="M26" s="47"/>
    </row>
    <row r="27" spans="1:33" s="2" customFormat="1" ht="18.95" customHeight="1">
      <c r="A27" s="133" t="s">
        <v>70</v>
      </c>
      <c r="B27" s="134"/>
      <c r="C27" s="134"/>
      <c r="D27" s="134"/>
      <c r="E27" s="134"/>
      <c r="F27" s="134"/>
      <c r="G27" s="93">
        <f>SUM(G8:G26)</f>
        <v>269</v>
      </c>
      <c r="H27" s="94">
        <f>SUM(H8:H26)</f>
        <v>183</v>
      </c>
      <c r="I27" s="95">
        <f>SUM(I8:I26)</f>
        <v>97</v>
      </c>
      <c r="J27" s="63">
        <f>SUM(J8:J26)</f>
        <v>0</v>
      </c>
      <c r="K27" s="63">
        <f>SUM(K8:K26)</f>
        <v>0</v>
      </c>
      <c r="L27" s="63"/>
      <c r="M27" s="64"/>
    </row>
    <row r="28" spans="1:33" s="2" customFormat="1" ht="15" customHeight="1">
      <c r="A28" s="65" t="s">
        <v>71</v>
      </c>
      <c r="H28" s="66"/>
      <c r="I28" s="66"/>
      <c r="J28" s="67"/>
      <c r="K28" s="61"/>
      <c r="L28" s="61"/>
    </row>
    <row r="29" spans="1:33" s="2" customFormat="1" ht="144" customHeight="1">
      <c r="A29" s="135" t="s">
        <v>72</v>
      </c>
      <c r="B29" s="135"/>
      <c r="C29" s="135"/>
      <c r="D29" s="135"/>
      <c r="E29" s="135"/>
      <c r="F29" s="135"/>
      <c r="G29" s="135"/>
      <c r="H29" s="66"/>
      <c r="I29" s="66"/>
      <c r="J29" s="68"/>
      <c r="K29" s="61"/>
      <c r="L29" s="61"/>
      <c r="M29" s="97" t="s">
        <v>73</v>
      </c>
    </row>
    <row r="30" spans="1:33" s="2" customFormat="1">
      <c r="C30" s="69"/>
      <c r="G30" s="66"/>
      <c r="H30" s="66"/>
      <c r="I30" s="66"/>
      <c r="J30" s="66"/>
    </row>
    <row r="31" spans="1:33" s="2" customFormat="1">
      <c r="C31" s="69"/>
      <c r="G31" s="66"/>
      <c r="H31" s="66"/>
      <c r="I31" s="66"/>
      <c r="J31" s="66"/>
    </row>
    <row r="32" spans="1:33" s="2" customFormat="1" ht="15.75">
      <c r="C32" s="69"/>
      <c r="G32" s="70"/>
      <c r="H32" s="66"/>
      <c r="I32" s="66"/>
      <c r="J32" s="66"/>
      <c r="L32" s="71"/>
    </row>
    <row r="33" spans="3:10" s="2" customFormat="1">
      <c r="C33" s="69"/>
      <c r="G33" s="66"/>
      <c r="H33" s="66"/>
      <c r="I33" s="66"/>
      <c r="J33" s="66"/>
    </row>
    <row r="34" spans="3:10" s="2" customFormat="1">
      <c r="C34" s="69"/>
      <c r="G34" s="66"/>
      <c r="H34" s="66"/>
      <c r="I34" s="66"/>
      <c r="J34" s="66"/>
    </row>
    <row r="35" spans="3:10" s="2" customFormat="1">
      <c r="C35" s="69"/>
      <c r="G35" s="66"/>
      <c r="H35" s="66"/>
      <c r="I35" s="66"/>
      <c r="J35" s="66"/>
    </row>
    <row r="36" spans="3:10" s="2" customFormat="1">
      <c r="C36" s="69"/>
      <c r="G36" s="66"/>
      <c r="H36" s="66"/>
      <c r="I36" s="66"/>
      <c r="J36" s="66"/>
    </row>
    <row r="37" spans="3:10" s="2" customFormat="1">
      <c r="C37" s="69"/>
      <c r="G37" s="66"/>
      <c r="H37" s="66"/>
      <c r="I37" s="66"/>
      <c r="J37" s="66"/>
    </row>
    <row r="38" spans="3:10" s="2" customFormat="1">
      <c r="C38" s="69"/>
      <c r="G38" s="66"/>
      <c r="H38" s="66"/>
      <c r="I38" s="66"/>
      <c r="J38" s="66"/>
    </row>
    <row r="39" spans="3:10" s="2" customFormat="1">
      <c r="C39" s="69"/>
      <c r="G39" s="66"/>
      <c r="H39" s="66"/>
      <c r="I39" s="66"/>
      <c r="J39" s="66"/>
    </row>
    <row r="40" spans="3:10" s="2" customFormat="1">
      <c r="C40" s="69"/>
      <c r="G40" s="66"/>
      <c r="H40" s="66"/>
      <c r="I40" s="66"/>
      <c r="J40" s="66"/>
    </row>
    <row r="41" spans="3:10" s="2" customFormat="1">
      <c r="C41" s="69"/>
      <c r="G41" s="66"/>
      <c r="H41" s="66"/>
      <c r="I41" s="66"/>
      <c r="J41" s="66"/>
    </row>
    <row r="42" spans="3:10" s="2" customFormat="1">
      <c r="C42" s="69"/>
      <c r="G42" s="66"/>
      <c r="H42" s="66"/>
      <c r="I42" s="66"/>
      <c r="J42" s="66"/>
    </row>
    <row r="43" spans="3:10" s="2" customFormat="1">
      <c r="C43" s="69"/>
      <c r="G43" s="66"/>
      <c r="H43" s="66"/>
      <c r="I43" s="66"/>
      <c r="J43" s="66"/>
    </row>
    <row r="44" spans="3:10" s="2" customFormat="1">
      <c r="C44" s="69"/>
      <c r="G44" s="66"/>
      <c r="H44" s="66"/>
      <c r="I44" s="66"/>
      <c r="J44" s="66"/>
    </row>
    <row r="45" spans="3:10" s="2" customFormat="1">
      <c r="C45" s="69"/>
      <c r="G45" s="66"/>
      <c r="H45" s="66"/>
      <c r="I45" s="66"/>
      <c r="J45" s="66"/>
    </row>
    <row r="46" spans="3:10" s="2" customFormat="1">
      <c r="C46" s="69"/>
      <c r="G46" s="66"/>
      <c r="H46" s="66"/>
      <c r="I46" s="66"/>
      <c r="J46" s="66"/>
    </row>
    <row r="47" spans="3:10" s="2" customFormat="1">
      <c r="C47" s="69"/>
      <c r="G47" s="66"/>
      <c r="H47" s="66"/>
      <c r="I47" s="66"/>
      <c r="J47" s="66"/>
    </row>
    <row r="48" spans="3:10" s="2" customFormat="1">
      <c r="C48" s="69"/>
      <c r="G48" s="66"/>
      <c r="H48" s="66"/>
      <c r="I48" s="66"/>
      <c r="J48" s="66"/>
    </row>
    <row r="49" spans="2:30" s="2" customFormat="1">
      <c r="C49" s="69"/>
      <c r="G49" s="66"/>
      <c r="H49" s="66"/>
      <c r="I49" s="66"/>
      <c r="J49" s="66"/>
    </row>
    <row r="56" spans="2:30" s="2" customFormat="1">
      <c r="B56" s="72" t="s">
        <v>74</v>
      </c>
      <c r="C56" s="73"/>
      <c r="D56"/>
      <c r="E56"/>
      <c r="F56"/>
      <c r="G56" s="74"/>
      <c r="H56" s="74"/>
      <c r="I56" s="74"/>
      <c r="J56" s="74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73" spans="1:8" ht="28.5">
      <c r="A73" s="116" t="s">
        <v>14</v>
      </c>
      <c r="B73" s="5">
        <v>1</v>
      </c>
      <c r="C73" s="6" t="s">
        <v>15</v>
      </c>
      <c r="G73" s="74">
        <v>5.4945054945054949E-3</v>
      </c>
      <c r="H73" s="96">
        <f t="shared" ref="H73:H91" si="1">G73*100</f>
        <v>0.5494505494505495</v>
      </c>
    </row>
    <row r="74" spans="1:8" ht="28.5">
      <c r="A74" s="116"/>
      <c r="B74" s="14">
        <v>2</v>
      </c>
      <c r="C74" s="30" t="s">
        <v>40</v>
      </c>
      <c r="G74" s="74">
        <v>0.53296703296703296</v>
      </c>
      <c r="H74" s="96">
        <f t="shared" si="1"/>
        <v>53.296703296703299</v>
      </c>
    </row>
    <row r="75" spans="1:8" ht="28.5">
      <c r="A75" s="117"/>
      <c r="B75" s="21">
        <v>3</v>
      </c>
      <c r="C75" s="34" t="s">
        <v>75</v>
      </c>
      <c r="G75" s="74">
        <v>4.9450549450549448E-2</v>
      </c>
      <c r="H75" s="96">
        <f t="shared" si="1"/>
        <v>4.9450549450549453</v>
      </c>
    </row>
    <row r="76" spans="1:8" ht="42.75">
      <c r="A76" s="116" t="s">
        <v>21</v>
      </c>
      <c r="B76" s="5">
        <v>4</v>
      </c>
      <c r="C76" s="6" t="s">
        <v>46</v>
      </c>
      <c r="G76" s="74">
        <v>0</v>
      </c>
      <c r="H76" s="96">
        <f t="shared" si="1"/>
        <v>0</v>
      </c>
    </row>
    <row r="77" spans="1:8" ht="28.5">
      <c r="A77" s="116"/>
      <c r="B77" s="14">
        <v>5</v>
      </c>
      <c r="C77" s="30" t="s">
        <v>48</v>
      </c>
      <c r="G77" s="74">
        <v>4.3956043956043959E-2</v>
      </c>
      <c r="H77" s="96">
        <f t="shared" si="1"/>
        <v>4.395604395604396</v>
      </c>
    </row>
    <row r="78" spans="1:8" ht="28.5">
      <c r="A78" s="116"/>
      <c r="B78" s="14">
        <v>6</v>
      </c>
      <c r="C78" s="30" t="s">
        <v>51</v>
      </c>
      <c r="G78" s="74">
        <v>3.8461538461538464E-2</v>
      </c>
      <c r="H78" s="96">
        <f t="shared" si="1"/>
        <v>3.8461538461538463</v>
      </c>
    </row>
    <row r="79" spans="1:8" ht="28.5">
      <c r="A79" s="117"/>
      <c r="B79" s="21">
        <v>7</v>
      </c>
      <c r="C79" s="34" t="s">
        <v>54</v>
      </c>
      <c r="G79" s="74">
        <v>1.098901098901099E-2</v>
      </c>
      <c r="H79" s="96">
        <f t="shared" si="1"/>
        <v>1.098901098901099</v>
      </c>
    </row>
    <row r="80" spans="1:8" ht="28.5">
      <c r="A80" s="124" t="s">
        <v>33</v>
      </c>
      <c r="B80" s="5">
        <v>8</v>
      </c>
      <c r="C80" s="38" t="s">
        <v>58</v>
      </c>
      <c r="G80" s="74">
        <v>3.2967032967032968E-2</v>
      </c>
      <c r="H80" s="96">
        <f t="shared" si="1"/>
        <v>3.296703296703297</v>
      </c>
    </row>
    <row r="81" spans="1:8" ht="28.5">
      <c r="A81" s="117"/>
      <c r="B81" s="21">
        <v>9</v>
      </c>
      <c r="C81" s="34" t="s">
        <v>61</v>
      </c>
      <c r="G81" s="74">
        <v>0</v>
      </c>
      <c r="H81" s="96">
        <f t="shared" si="1"/>
        <v>0</v>
      </c>
    </row>
    <row r="82" spans="1:8" ht="28.5">
      <c r="A82" s="124" t="s">
        <v>39</v>
      </c>
      <c r="B82" s="5">
        <v>10</v>
      </c>
      <c r="C82" s="46" t="s">
        <v>65</v>
      </c>
      <c r="G82" s="74">
        <v>0</v>
      </c>
      <c r="H82" s="96">
        <f t="shared" si="1"/>
        <v>0</v>
      </c>
    </row>
    <row r="83" spans="1:8" ht="28.5">
      <c r="A83" s="117"/>
      <c r="B83" s="21">
        <v>11</v>
      </c>
      <c r="C83" s="34" t="s">
        <v>67</v>
      </c>
      <c r="G83" s="74">
        <v>0</v>
      </c>
      <c r="H83" s="96">
        <f t="shared" si="1"/>
        <v>0</v>
      </c>
    </row>
    <row r="84" spans="1:8" ht="108">
      <c r="A84" s="51" t="s">
        <v>45</v>
      </c>
      <c r="B84" s="52"/>
      <c r="C84" s="22" t="s">
        <v>76</v>
      </c>
      <c r="G84" s="74">
        <v>5.4945054945054944E-2</v>
      </c>
      <c r="H84" s="96">
        <f t="shared" si="1"/>
        <v>5.4945054945054945</v>
      </c>
    </row>
    <row r="85" spans="1:8" ht="28.5">
      <c r="A85" s="116" t="s">
        <v>47</v>
      </c>
      <c r="B85" s="5">
        <v>12</v>
      </c>
      <c r="C85" s="22" t="s">
        <v>19</v>
      </c>
      <c r="G85" s="74">
        <v>5.4945054945054949E-3</v>
      </c>
      <c r="H85" s="96">
        <f t="shared" si="1"/>
        <v>0.5494505494505495</v>
      </c>
    </row>
    <row r="86" spans="1:8" ht="42.75">
      <c r="A86" s="116"/>
      <c r="B86" s="14">
        <v>15</v>
      </c>
      <c r="C86" s="34" t="s">
        <v>22</v>
      </c>
      <c r="G86" s="74">
        <v>7.1428571428571425E-2</v>
      </c>
      <c r="H86" s="96">
        <f t="shared" si="1"/>
        <v>7.1428571428571423</v>
      </c>
    </row>
    <row r="87" spans="1:8" ht="28.5">
      <c r="A87" s="117"/>
      <c r="B87" s="21">
        <v>16</v>
      </c>
      <c r="C87" s="34" t="s">
        <v>77</v>
      </c>
      <c r="G87" s="74">
        <v>0.10989010989010989</v>
      </c>
      <c r="H87" s="96">
        <f t="shared" si="1"/>
        <v>10.989010989010989</v>
      </c>
    </row>
    <row r="88" spans="1:8" ht="51.75">
      <c r="A88" s="51" t="s">
        <v>57</v>
      </c>
      <c r="B88" s="52"/>
      <c r="C88" s="34" t="s">
        <v>28</v>
      </c>
      <c r="G88" s="74">
        <v>4.3956043956043959E-2</v>
      </c>
      <c r="H88" s="96">
        <f t="shared" si="1"/>
        <v>4.395604395604396</v>
      </c>
    </row>
    <row r="89" spans="1:8">
      <c r="A89" s="116" t="s">
        <v>60</v>
      </c>
      <c r="B89" s="5">
        <v>17</v>
      </c>
      <c r="C89" s="34" t="s">
        <v>31</v>
      </c>
      <c r="G89" s="74">
        <v>0</v>
      </c>
      <c r="H89" s="96">
        <f t="shared" si="1"/>
        <v>0</v>
      </c>
    </row>
    <row r="90" spans="1:8" ht="28.5">
      <c r="A90" s="116"/>
      <c r="B90" s="14">
        <v>18</v>
      </c>
      <c r="C90" s="22" t="s">
        <v>34</v>
      </c>
      <c r="G90" s="74">
        <v>0</v>
      </c>
      <c r="H90" s="96">
        <f t="shared" si="1"/>
        <v>0</v>
      </c>
    </row>
    <row r="91" spans="1:8" ht="28.5">
      <c r="A91" s="117"/>
      <c r="B91" s="21">
        <v>19</v>
      </c>
      <c r="C91" s="22" t="s">
        <v>37</v>
      </c>
      <c r="G91" s="74">
        <v>0</v>
      </c>
      <c r="H91" s="96">
        <f t="shared" si="1"/>
        <v>0</v>
      </c>
    </row>
  </sheetData>
  <sortState xmlns:xlrd2="http://schemas.microsoft.com/office/spreadsheetml/2017/richdata2" ref="C74:H91">
    <sortCondition ref="C74:C91"/>
  </sortState>
  <mergeCells count="40">
    <mergeCell ref="A89:A91"/>
    <mergeCell ref="A24:A26"/>
    <mergeCell ref="D24:F24"/>
    <mergeCell ref="D25:F25"/>
    <mergeCell ref="D26:F26"/>
    <mergeCell ref="A27:F27"/>
    <mergeCell ref="A29:G29"/>
    <mergeCell ref="A73:A75"/>
    <mergeCell ref="A76:A79"/>
    <mergeCell ref="A80:A81"/>
    <mergeCell ref="A82:A83"/>
    <mergeCell ref="A85:A87"/>
    <mergeCell ref="A17:A18"/>
    <mergeCell ref="D17:F17"/>
    <mergeCell ref="D18:F18"/>
    <mergeCell ref="A20:A22"/>
    <mergeCell ref="D20:F20"/>
    <mergeCell ref="D21:F21"/>
    <mergeCell ref="D22:F22"/>
    <mergeCell ref="A15:A16"/>
    <mergeCell ref="D15:F15"/>
    <mergeCell ref="D16:F16"/>
    <mergeCell ref="L6:L7"/>
    <mergeCell ref="M6:M7"/>
    <mergeCell ref="A11:A14"/>
    <mergeCell ref="D11:F11"/>
    <mergeCell ref="D12:F12"/>
    <mergeCell ref="D13:F13"/>
    <mergeCell ref="D14:F14"/>
    <mergeCell ref="P6:R6"/>
    <mergeCell ref="A8:A10"/>
    <mergeCell ref="D8:F8"/>
    <mergeCell ref="D9:F9"/>
    <mergeCell ref="D10:F10"/>
    <mergeCell ref="A2:I2"/>
    <mergeCell ref="A6:A7"/>
    <mergeCell ref="B6:B7"/>
    <mergeCell ref="C6:C7"/>
    <mergeCell ref="D6:F7"/>
    <mergeCell ref="G6:I6"/>
  </mergeCells>
  <printOptions horizontalCentered="1" verticalCentered="1"/>
  <pageMargins left="0.31496062992125984" right="0.31496062992125984" top="0" bottom="0" header="0.31496062992125984" footer="0.31496062992125984"/>
  <pageSetup scale="70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4524-B9FA-4D60-AB49-1DCEEA9DB633}">
  <dimension ref="A2:AD56"/>
  <sheetViews>
    <sheetView showGridLines="0" tabSelected="1" topLeftCell="A11" zoomScale="89" zoomScaleNormal="89" zoomScaleSheetLayoutView="100" workbookViewId="0">
      <selection activeCell="I23" sqref="I23"/>
    </sheetView>
  </sheetViews>
  <sheetFormatPr baseColWidth="10" defaultColWidth="10.85546875" defaultRowHeight="15"/>
  <cols>
    <col min="1" max="1" width="12.140625" style="2" customWidth="1"/>
    <col min="2" max="2" width="5" style="2" hidden="1" customWidth="1"/>
    <col min="3" max="3" width="46.42578125" style="75" customWidth="1"/>
    <col min="4" max="5" width="10.85546875" hidden="1" customWidth="1"/>
    <col min="6" max="6" width="8.85546875" hidden="1" customWidth="1"/>
    <col min="7" max="7" width="11.28515625" style="74" customWidth="1"/>
    <col min="8" max="8" width="11.5703125" style="74" customWidth="1"/>
    <col min="9" max="9" width="12.42578125" style="74" customWidth="1"/>
    <col min="10" max="10" width="13.42578125" style="74" hidden="1" customWidth="1"/>
    <col min="11" max="11" width="13.140625" style="2" hidden="1" customWidth="1"/>
    <col min="12" max="12" width="12.42578125" style="2" customWidth="1"/>
    <col min="13" max="13" width="68.42578125" style="2" customWidth="1"/>
    <col min="15" max="15" width="10.85546875" hidden="1" customWidth="1"/>
    <col min="16" max="29" width="0" hidden="1" customWidth="1"/>
    <col min="30" max="30" width="0.140625" hidden="1" customWidth="1"/>
    <col min="31" max="31" width="0" hidden="1" customWidth="1"/>
  </cols>
  <sheetData>
    <row r="2" spans="1:19" ht="17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1"/>
    </row>
    <row r="5" spans="1:19" s="2" customFormat="1" ht="18.95" customHeight="1"/>
    <row r="6" spans="1:19" s="2" customFormat="1" ht="16.5" customHeight="1">
      <c r="A6" s="100" t="s">
        <v>1</v>
      </c>
      <c r="B6" s="102" t="s">
        <v>2</v>
      </c>
      <c r="C6" s="104" t="s">
        <v>3</v>
      </c>
      <c r="D6" s="106" t="s">
        <v>4</v>
      </c>
      <c r="E6" s="107"/>
      <c r="F6" s="108"/>
      <c r="G6" s="112" t="s">
        <v>5</v>
      </c>
      <c r="H6" s="113"/>
      <c r="I6" s="114"/>
      <c r="J6" s="87"/>
      <c r="K6" s="87"/>
      <c r="L6" s="125" t="s">
        <v>6</v>
      </c>
      <c r="M6" s="127" t="s">
        <v>7</v>
      </c>
      <c r="P6" s="115" t="s">
        <v>8</v>
      </c>
      <c r="Q6" s="115"/>
      <c r="R6" s="115"/>
      <c r="S6" s="3">
        <f>G27</f>
        <v>269</v>
      </c>
    </row>
    <row r="7" spans="1:19" s="2" customFormat="1" ht="28.5" customHeight="1">
      <c r="A7" s="101"/>
      <c r="B7" s="103"/>
      <c r="C7" s="105"/>
      <c r="D7" s="109"/>
      <c r="E7" s="110"/>
      <c r="F7" s="111"/>
      <c r="G7" s="4" t="s">
        <v>9</v>
      </c>
      <c r="H7" s="4" t="s">
        <v>10</v>
      </c>
      <c r="I7" s="86" t="s">
        <v>11</v>
      </c>
      <c r="J7" s="88" t="s">
        <v>12</v>
      </c>
      <c r="K7" s="4" t="s">
        <v>13</v>
      </c>
      <c r="L7" s="126"/>
      <c r="M7" s="128"/>
    </row>
    <row r="8" spans="1:19" s="2" customFormat="1" ht="35.1" customHeight="1">
      <c r="A8" s="116" t="s">
        <v>14</v>
      </c>
      <c r="B8" s="5">
        <v>1</v>
      </c>
      <c r="C8" s="6" t="s">
        <v>15</v>
      </c>
      <c r="D8" s="118" t="s">
        <v>16</v>
      </c>
      <c r="E8" s="118"/>
      <c r="F8" s="119"/>
      <c r="G8" s="8">
        <v>1</v>
      </c>
      <c r="H8" s="8">
        <v>1</v>
      </c>
      <c r="I8" s="9">
        <v>0</v>
      </c>
      <c r="J8" s="10"/>
      <c r="K8" s="11"/>
      <c r="L8" s="12">
        <f t="shared" ref="L8:L20" si="0">H8/$H$27</f>
        <v>5.4945054945054949E-3</v>
      </c>
      <c r="M8" s="13"/>
    </row>
    <row r="9" spans="1:19" s="2" customFormat="1" ht="35.1" customHeight="1">
      <c r="A9" s="116"/>
      <c r="B9" s="14">
        <v>2</v>
      </c>
      <c r="C9" s="15" t="s">
        <v>76</v>
      </c>
      <c r="D9" s="120" t="s">
        <v>18</v>
      </c>
      <c r="E9" s="120"/>
      <c r="F9" s="121"/>
      <c r="G9" s="8">
        <v>10</v>
      </c>
      <c r="H9" s="8">
        <v>10</v>
      </c>
      <c r="I9" s="17">
        <v>0</v>
      </c>
      <c r="J9" s="18"/>
      <c r="K9" s="19"/>
      <c r="L9" s="12">
        <f t="shared" si="0"/>
        <v>5.4945054945054944E-2</v>
      </c>
      <c r="M9" s="20"/>
    </row>
    <row r="10" spans="1:19" s="2" customFormat="1" ht="39.75" customHeight="1">
      <c r="A10" s="117"/>
      <c r="B10" s="21">
        <v>3</v>
      </c>
      <c r="C10" s="22" t="s">
        <v>19</v>
      </c>
      <c r="D10" s="122" t="s">
        <v>16</v>
      </c>
      <c r="E10" s="122"/>
      <c r="F10" s="123"/>
      <c r="G10" s="8">
        <v>2</v>
      </c>
      <c r="H10" s="8">
        <v>1</v>
      </c>
      <c r="I10" s="17">
        <v>1</v>
      </c>
      <c r="J10" s="23"/>
      <c r="K10" s="24"/>
      <c r="L10" s="25">
        <f t="shared" si="0"/>
        <v>5.4945054945054949E-3</v>
      </c>
      <c r="M10" s="26" t="s">
        <v>20</v>
      </c>
    </row>
    <row r="11" spans="1:19" s="2" customFormat="1" ht="48" customHeight="1">
      <c r="A11" s="116" t="s">
        <v>21</v>
      </c>
      <c r="B11" s="5">
        <v>4</v>
      </c>
      <c r="C11" s="27" t="s">
        <v>22</v>
      </c>
      <c r="D11" s="129" t="s">
        <v>23</v>
      </c>
      <c r="E11" s="129"/>
      <c r="F11" s="130"/>
      <c r="G11" s="28">
        <v>15</v>
      </c>
      <c r="H11" s="28">
        <v>13</v>
      </c>
      <c r="I11" s="29">
        <v>2</v>
      </c>
      <c r="J11" s="10"/>
      <c r="K11" s="11"/>
      <c r="L11" s="12">
        <f t="shared" si="0"/>
        <v>7.1428571428571425E-2</v>
      </c>
      <c r="M11" s="82" t="s">
        <v>24</v>
      </c>
    </row>
    <row r="12" spans="1:19" s="2" customFormat="1" ht="37.5" customHeight="1">
      <c r="A12" s="116"/>
      <c r="B12" s="14">
        <v>5</v>
      </c>
      <c r="C12" s="30" t="s">
        <v>77</v>
      </c>
      <c r="D12" s="120" t="s">
        <v>26</v>
      </c>
      <c r="E12" s="120"/>
      <c r="F12" s="121"/>
      <c r="G12" s="7">
        <v>27</v>
      </c>
      <c r="H12" s="7">
        <v>20</v>
      </c>
      <c r="I12" s="31">
        <v>7</v>
      </c>
      <c r="J12" s="18"/>
      <c r="K12" s="19"/>
      <c r="L12" s="12">
        <f t="shared" si="0"/>
        <v>0.10989010989010989</v>
      </c>
      <c r="M12" s="32" t="s">
        <v>27</v>
      </c>
    </row>
    <row r="13" spans="1:19" s="2" customFormat="1" ht="23.25" customHeight="1">
      <c r="A13" s="116"/>
      <c r="B13" s="14">
        <v>6</v>
      </c>
      <c r="C13" s="30" t="s">
        <v>28</v>
      </c>
      <c r="D13" s="120" t="s">
        <v>29</v>
      </c>
      <c r="E13" s="120"/>
      <c r="F13" s="121"/>
      <c r="G13" s="16">
        <v>12</v>
      </c>
      <c r="H13" s="16">
        <v>8</v>
      </c>
      <c r="I13" s="33">
        <v>7</v>
      </c>
      <c r="J13" s="18"/>
      <c r="K13" s="19"/>
      <c r="L13" s="12">
        <f t="shared" si="0"/>
        <v>4.3956043956043959E-2</v>
      </c>
      <c r="M13" s="32" t="s">
        <v>30</v>
      </c>
    </row>
    <row r="14" spans="1:19" s="2" customFormat="1" ht="25.5" customHeight="1">
      <c r="A14" s="117"/>
      <c r="B14" s="21">
        <v>7</v>
      </c>
      <c r="C14" s="34" t="s">
        <v>31</v>
      </c>
      <c r="D14" s="131" t="s">
        <v>23</v>
      </c>
      <c r="E14" s="131"/>
      <c r="F14" s="132"/>
      <c r="G14" s="35">
        <v>2</v>
      </c>
      <c r="H14" s="35">
        <v>0</v>
      </c>
      <c r="I14" s="36">
        <v>2</v>
      </c>
      <c r="J14" s="23"/>
      <c r="K14" s="24"/>
      <c r="L14" s="25">
        <f t="shared" si="0"/>
        <v>0</v>
      </c>
      <c r="M14" s="37" t="s">
        <v>32</v>
      </c>
    </row>
    <row r="15" spans="1:19" s="2" customFormat="1" ht="48" customHeight="1">
      <c r="A15" s="124" t="s">
        <v>33</v>
      </c>
      <c r="B15" s="5">
        <v>8</v>
      </c>
      <c r="C15" s="38" t="s">
        <v>34</v>
      </c>
      <c r="D15" s="118" t="s">
        <v>35</v>
      </c>
      <c r="E15" s="118"/>
      <c r="F15" s="119"/>
      <c r="G15" s="39">
        <v>1</v>
      </c>
      <c r="H15" s="40">
        <v>0</v>
      </c>
      <c r="I15" s="41">
        <v>1</v>
      </c>
      <c r="J15" s="42"/>
      <c r="K15" s="43"/>
      <c r="L15" s="89">
        <f t="shared" si="0"/>
        <v>0</v>
      </c>
      <c r="M15" s="37" t="s">
        <v>36</v>
      </c>
    </row>
    <row r="16" spans="1:19" s="2" customFormat="1" ht="45.75" customHeight="1">
      <c r="A16" s="117"/>
      <c r="B16" s="21">
        <v>9</v>
      </c>
      <c r="C16" s="22" t="s">
        <v>37</v>
      </c>
      <c r="D16" s="122" t="s">
        <v>38</v>
      </c>
      <c r="E16" s="122"/>
      <c r="F16" s="123"/>
      <c r="G16" s="44">
        <v>0</v>
      </c>
      <c r="H16" s="81">
        <v>0</v>
      </c>
      <c r="I16" s="91">
        <v>0</v>
      </c>
      <c r="J16" s="23"/>
      <c r="K16" s="24"/>
      <c r="L16" s="25">
        <f>I16/$H$27</f>
        <v>0</v>
      </c>
      <c r="M16" s="45"/>
    </row>
    <row r="17" spans="1:17" s="2" customFormat="1" ht="38.25" customHeight="1">
      <c r="A17" s="124" t="s">
        <v>39</v>
      </c>
      <c r="B17" s="5">
        <v>10</v>
      </c>
      <c r="C17" s="46" t="s">
        <v>40</v>
      </c>
      <c r="D17" s="129" t="s">
        <v>41</v>
      </c>
      <c r="E17" s="129"/>
      <c r="F17" s="130"/>
      <c r="G17" s="8">
        <v>162</v>
      </c>
      <c r="H17" s="8">
        <v>97</v>
      </c>
      <c r="I17" s="9">
        <v>65</v>
      </c>
      <c r="J17" s="42"/>
      <c r="K17" s="43"/>
      <c r="L17" s="89">
        <f t="shared" si="0"/>
        <v>0.53296703296703296</v>
      </c>
      <c r="M17" s="47" t="s">
        <v>42</v>
      </c>
    </row>
    <row r="18" spans="1:17" s="2" customFormat="1" ht="38.25" customHeight="1">
      <c r="A18" s="117"/>
      <c r="B18" s="21">
        <v>11</v>
      </c>
      <c r="C18" s="34" t="s">
        <v>75</v>
      </c>
      <c r="D18" s="131" t="s">
        <v>41</v>
      </c>
      <c r="E18" s="131"/>
      <c r="F18" s="132"/>
      <c r="G18" s="48">
        <v>15</v>
      </c>
      <c r="H18" s="48">
        <v>9</v>
      </c>
      <c r="I18" s="49">
        <v>6</v>
      </c>
      <c r="J18" s="23"/>
      <c r="K18" s="24"/>
      <c r="L18" s="25">
        <f t="shared" si="0"/>
        <v>4.9450549450549448E-2</v>
      </c>
      <c r="M18" s="50" t="s">
        <v>44</v>
      </c>
    </row>
    <row r="19" spans="1:17" s="2" customFormat="1" ht="68.25" customHeight="1">
      <c r="A19" s="51" t="s">
        <v>45</v>
      </c>
      <c r="B19" s="52"/>
      <c r="C19" s="22" t="s">
        <v>46</v>
      </c>
      <c r="D19" s="53"/>
      <c r="E19" s="53"/>
      <c r="F19" s="54"/>
      <c r="G19" s="80">
        <v>0</v>
      </c>
      <c r="H19" s="80">
        <v>0</v>
      </c>
      <c r="I19" s="92">
        <v>0</v>
      </c>
      <c r="J19" s="90"/>
      <c r="K19" s="76"/>
      <c r="L19" s="25">
        <f t="shared" si="0"/>
        <v>0</v>
      </c>
      <c r="M19" s="83"/>
    </row>
    <row r="20" spans="1:17" s="2" customFormat="1" ht="39" customHeight="1">
      <c r="A20" s="116" t="s">
        <v>47</v>
      </c>
      <c r="B20" s="5">
        <v>12</v>
      </c>
      <c r="C20" s="34" t="s">
        <v>48</v>
      </c>
      <c r="D20" s="118" t="s">
        <v>49</v>
      </c>
      <c r="E20" s="118"/>
      <c r="F20" s="119"/>
      <c r="G20" s="79">
        <v>8</v>
      </c>
      <c r="H20" s="79">
        <v>8</v>
      </c>
      <c r="I20" s="9">
        <v>0</v>
      </c>
      <c r="J20" s="57"/>
      <c r="K20" s="58"/>
      <c r="L20" s="25">
        <f t="shared" si="0"/>
        <v>4.3956043956043959E-2</v>
      </c>
      <c r="M20" s="77" t="s">
        <v>50</v>
      </c>
    </row>
    <row r="21" spans="1:17" s="2" customFormat="1" ht="35.1" customHeight="1">
      <c r="A21" s="116"/>
      <c r="B21" s="14">
        <v>15</v>
      </c>
      <c r="C21" s="34" t="s">
        <v>51</v>
      </c>
      <c r="D21" s="120" t="s">
        <v>52</v>
      </c>
      <c r="E21" s="120"/>
      <c r="F21" s="121"/>
      <c r="G21" s="8">
        <v>7</v>
      </c>
      <c r="H21" s="8">
        <v>7</v>
      </c>
      <c r="I21" s="17">
        <v>0</v>
      </c>
      <c r="J21" s="18"/>
      <c r="K21" s="19"/>
      <c r="L21" s="12">
        <f t="shared" ref="L21:L26" si="1">H21/$H$27</f>
        <v>3.8461538461538464E-2</v>
      </c>
      <c r="M21" s="84" t="s">
        <v>53</v>
      </c>
    </row>
    <row r="22" spans="1:17" s="2" customFormat="1" ht="35.1" customHeight="1">
      <c r="A22" s="117"/>
      <c r="B22" s="21">
        <v>16</v>
      </c>
      <c r="C22" s="34" t="s">
        <v>54</v>
      </c>
      <c r="D22" s="131" t="s">
        <v>55</v>
      </c>
      <c r="E22" s="131"/>
      <c r="F22" s="132"/>
      <c r="G22" s="48">
        <v>2</v>
      </c>
      <c r="H22" s="48">
        <v>2</v>
      </c>
      <c r="I22" s="49">
        <v>0</v>
      </c>
      <c r="J22" s="23"/>
      <c r="K22" s="24"/>
      <c r="L22" s="25">
        <f t="shared" si="1"/>
        <v>1.098901098901099E-2</v>
      </c>
      <c r="M22" s="85" t="s">
        <v>56</v>
      </c>
    </row>
    <row r="23" spans="1:17" s="2" customFormat="1" ht="57" customHeight="1">
      <c r="A23" s="51" t="s">
        <v>57</v>
      </c>
      <c r="B23" s="52"/>
      <c r="C23" s="22" t="s">
        <v>58</v>
      </c>
      <c r="D23" s="53"/>
      <c r="E23" s="53"/>
      <c r="F23" s="54"/>
      <c r="G23" s="55">
        <v>4</v>
      </c>
      <c r="H23" s="55">
        <v>6</v>
      </c>
      <c r="I23" s="56">
        <v>6</v>
      </c>
      <c r="J23" s="57"/>
      <c r="K23" s="58"/>
      <c r="L23" s="25">
        <f t="shared" si="1"/>
        <v>3.2967032967032968E-2</v>
      </c>
      <c r="M23" s="78" t="s">
        <v>59</v>
      </c>
    </row>
    <row r="24" spans="1:17" s="2" customFormat="1" ht="49.5" customHeight="1">
      <c r="A24" s="116" t="s">
        <v>60</v>
      </c>
      <c r="B24" s="5">
        <v>17</v>
      </c>
      <c r="C24" s="34" t="s">
        <v>61</v>
      </c>
      <c r="D24" s="118" t="s">
        <v>62</v>
      </c>
      <c r="E24" s="118"/>
      <c r="F24" s="119"/>
      <c r="G24" s="8">
        <v>1</v>
      </c>
      <c r="H24" s="8">
        <v>0</v>
      </c>
      <c r="I24" s="17">
        <v>1</v>
      </c>
      <c r="J24" s="59" t="s">
        <v>63</v>
      </c>
      <c r="K24" s="11"/>
      <c r="L24" s="12">
        <f t="shared" si="1"/>
        <v>0</v>
      </c>
      <c r="M24" s="82" t="s">
        <v>64</v>
      </c>
    </row>
    <row r="25" spans="1:17" s="2" customFormat="1" ht="35.1" customHeight="1">
      <c r="A25" s="116"/>
      <c r="B25" s="14">
        <v>18</v>
      </c>
      <c r="C25" s="34" t="s">
        <v>65</v>
      </c>
      <c r="D25" s="120" t="s">
        <v>66</v>
      </c>
      <c r="E25" s="120"/>
      <c r="F25" s="121"/>
      <c r="G25" s="8">
        <v>0</v>
      </c>
      <c r="H25" s="8">
        <v>0</v>
      </c>
      <c r="I25" s="17">
        <v>0</v>
      </c>
      <c r="J25" s="60" t="s">
        <v>63</v>
      </c>
      <c r="K25" s="19"/>
      <c r="L25" s="12">
        <f t="shared" si="1"/>
        <v>0</v>
      </c>
      <c r="M25" s="47"/>
      <c r="Q25" s="61"/>
    </row>
    <row r="26" spans="1:17" s="2" customFormat="1" ht="35.1" customHeight="1" thickBot="1">
      <c r="A26" s="117"/>
      <c r="B26" s="21">
        <v>19</v>
      </c>
      <c r="C26" s="34" t="s">
        <v>67</v>
      </c>
      <c r="D26" s="131" t="s">
        <v>68</v>
      </c>
      <c r="E26" s="131"/>
      <c r="F26" s="132"/>
      <c r="G26" s="8">
        <v>0</v>
      </c>
      <c r="H26" s="8">
        <v>0</v>
      </c>
      <c r="I26" s="17">
        <v>0</v>
      </c>
      <c r="J26" s="62" t="s">
        <v>69</v>
      </c>
      <c r="K26" s="24"/>
      <c r="L26" s="12">
        <f t="shared" si="1"/>
        <v>0</v>
      </c>
      <c r="M26" s="47"/>
    </row>
    <row r="27" spans="1:17" s="2" customFormat="1" ht="18.95" customHeight="1">
      <c r="A27" s="133" t="s">
        <v>70</v>
      </c>
      <c r="B27" s="134"/>
      <c r="C27" s="134"/>
      <c r="D27" s="134"/>
      <c r="E27" s="134"/>
      <c r="F27" s="134"/>
      <c r="G27" s="93">
        <f>SUM(G8:G26)</f>
        <v>269</v>
      </c>
      <c r="H27" s="94">
        <f>SUM(H8:H26)</f>
        <v>182</v>
      </c>
      <c r="I27" s="95">
        <f>SUM(I8:I26)</f>
        <v>98</v>
      </c>
      <c r="J27" s="63">
        <f>SUM(J8:J26)</f>
        <v>0</v>
      </c>
      <c r="K27" s="63">
        <f>SUM(K8:K26)</f>
        <v>0</v>
      </c>
      <c r="L27" s="63"/>
      <c r="M27" s="64"/>
    </row>
    <row r="28" spans="1:17" s="2" customFormat="1" ht="15" customHeight="1">
      <c r="A28" s="65" t="s">
        <v>71</v>
      </c>
      <c r="H28" s="66"/>
      <c r="I28" s="66"/>
      <c r="J28" s="67"/>
      <c r="K28" s="61"/>
      <c r="L28" s="61"/>
    </row>
    <row r="29" spans="1:17" s="2" customFormat="1" ht="15" customHeight="1">
      <c r="A29" s="135" t="s">
        <v>72</v>
      </c>
      <c r="B29" s="135"/>
      <c r="C29" s="135"/>
      <c r="D29" s="135"/>
      <c r="E29" s="135"/>
      <c r="F29" s="135"/>
      <c r="G29" s="135"/>
      <c r="H29" s="66"/>
      <c r="I29" s="66"/>
      <c r="J29" s="68"/>
      <c r="K29" s="61"/>
      <c r="L29" s="61"/>
    </row>
    <row r="30" spans="1:17" s="2" customFormat="1">
      <c r="C30" s="69"/>
      <c r="G30" s="66"/>
      <c r="H30" s="66"/>
      <c r="I30" s="66"/>
      <c r="J30" s="66"/>
    </row>
    <row r="31" spans="1:17" s="2" customFormat="1">
      <c r="C31" s="69"/>
      <c r="G31" s="66"/>
      <c r="H31" s="66"/>
      <c r="I31" s="66"/>
      <c r="J31" s="66"/>
    </row>
    <row r="32" spans="1:17" s="2" customFormat="1" ht="15.75">
      <c r="C32" s="69"/>
      <c r="G32" s="70" t="s">
        <v>78</v>
      </c>
      <c r="H32" s="66"/>
      <c r="I32" s="66"/>
      <c r="J32" s="66"/>
      <c r="L32" s="71"/>
    </row>
    <row r="33" spans="3:10" s="2" customFormat="1">
      <c r="C33" s="69"/>
      <c r="G33" s="66"/>
      <c r="H33" s="66"/>
      <c r="I33" s="66"/>
      <c r="J33" s="66"/>
    </row>
    <row r="34" spans="3:10" s="2" customFormat="1">
      <c r="C34" s="69"/>
      <c r="G34" s="66"/>
      <c r="H34" s="66"/>
      <c r="I34" s="66"/>
      <c r="J34" s="66"/>
    </row>
    <row r="35" spans="3:10" s="2" customFormat="1">
      <c r="C35" s="69"/>
      <c r="G35" s="66"/>
      <c r="H35" s="66"/>
      <c r="I35" s="66"/>
      <c r="J35" s="66"/>
    </row>
    <row r="36" spans="3:10" s="2" customFormat="1">
      <c r="C36" s="69"/>
      <c r="G36" s="66"/>
      <c r="H36" s="66"/>
      <c r="I36" s="66"/>
      <c r="J36" s="66"/>
    </row>
    <row r="37" spans="3:10" s="2" customFormat="1">
      <c r="C37" s="69"/>
      <c r="G37" s="66"/>
      <c r="H37" s="66"/>
      <c r="I37" s="66"/>
      <c r="J37" s="66"/>
    </row>
    <row r="38" spans="3:10" s="2" customFormat="1">
      <c r="C38" s="69"/>
      <c r="G38" s="66"/>
      <c r="H38" s="66"/>
      <c r="I38" s="66"/>
      <c r="J38" s="66"/>
    </row>
    <row r="39" spans="3:10" s="2" customFormat="1">
      <c r="C39" s="69"/>
      <c r="G39" s="66"/>
      <c r="H39" s="66"/>
      <c r="I39" s="66"/>
      <c r="J39" s="66"/>
    </row>
    <row r="40" spans="3:10" s="2" customFormat="1">
      <c r="C40" s="69"/>
      <c r="G40" s="66"/>
      <c r="H40" s="66"/>
      <c r="I40" s="66"/>
      <c r="J40" s="66"/>
    </row>
    <row r="41" spans="3:10" s="2" customFormat="1">
      <c r="C41" s="69"/>
      <c r="G41" s="66"/>
      <c r="H41" s="66"/>
      <c r="I41" s="66"/>
      <c r="J41" s="66"/>
    </row>
    <row r="42" spans="3:10" s="2" customFormat="1">
      <c r="C42" s="69"/>
      <c r="G42" s="66"/>
      <c r="H42" s="66"/>
      <c r="I42" s="66"/>
      <c r="J42" s="66"/>
    </row>
    <row r="43" spans="3:10" s="2" customFormat="1">
      <c r="C43" s="69"/>
      <c r="G43" s="66"/>
      <c r="H43" s="66"/>
      <c r="I43" s="66"/>
      <c r="J43" s="66"/>
    </row>
    <row r="44" spans="3:10" s="2" customFormat="1">
      <c r="C44" s="69"/>
      <c r="G44" s="66"/>
      <c r="H44" s="66"/>
      <c r="I44" s="66"/>
      <c r="J44" s="66"/>
    </row>
    <row r="45" spans="3:10" s="2" customFormat="1">
      <c r="C45" s="69"/>
      <c r="G45" s="66"/>
      <c r="H45" s="66"/>
      <c r="I45" s="66"/>
      <c r="J45" s="66"/>
    </row>
    <row r="46" spans="3:10" s="2" customFormat="1">
      <c r="C46" s="69"/>
      <c r="G46" s="66"/>
      <c r="H46" s="66"/>
      <c r="I46" s="66"/>
      <c r="J46" s="66"/>
    </row>
    <row r="47" spans="3:10" s="2" customFormat="1">
      <c r="C47" s="69"/>
      <c r="G47" s="66"/>
      <c r="H47" s="66"/>
      <c r="I47" s="66"/>
      <c r="J47" s="66"/>
    </row>
    <row r="48" spans="3:10" s="2" customFormat="1">
      <c r="C48" s="69"/>
      <c r="G48" s="66"/>
      <c r="H48" s="66"/>
      <c r="I48" s="66"/>
      <c r="J48" s="66"/>
    </row>
    <row r="49" spans="2:30" s="2" customFormat="1">
      <c r="C49" s="69"/>
      <c r="G49" s="66"/>
      <c r="H49" s="66"/>
      <c r="I49" s="66"/>
      <c r="J49" s="66"/>
    </row>
    <row r="56" spans="2:30" s="2" customFormat="1">
      <c r="B56" s="72" t="s">
        <v>74</v>
      </c>
      <c r="C56" s="73"/>
      <c r="D56"/>
      <c r="E56"/>
      <c r="F56"/>
      <c r="G56" s="74"/>
      <c r="H56" s="74"/>
      <c r="I56" s="74"/>
      <c r="J56" s="74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</sheetData>
  <mergeCells count="34">
    <mergeCell ref="A29:G29"/>
    <mergeCell ref="A17:A18"/>
    <mergeCell ref="D17:F17"/>
    <mergeCell ref="D18:F18"/>
    <mergeCell ref="A20:A22"/>
    <mergeCell ref="D20:F20"/>
    <mergeCell ref="D21:F21"/>
    <mergeCell ref="D22:F22"/>
    <mergeCell ref="A24:A26"/>
    <mergeCell ref="D24:F24"/>
    <mergeCell ref="D25:F25"/>
    <mergeCell ref="D26:F26"/>
    <mergeCell ref="A27:F27"/>
    <mergeCell ref="A15:A16"/>
    <mergeCell ref="D15:F15"/>
    <mergeCell ref="D16:F16"/>
    <mergeCell ref="M6:M7"/>
    <mergeCell ref="P6:R6"/>
    <mergeCell ref="A8:A10"/>
    <mergeCell ref="D8:F8"/>
    <mergeCell ref="D9:F9"/>
    <mergeCell ref="D10:F10"/>
    <mergeCell ref="A11:A14"/>
    <mergeCell ref="D11:F11"/>
    <mergeCell ref="D12:F12"/>
    <mergeCell ref="D13:F13"/>
    <mergeCell ref="D14:F14"/>
    <mergeCell ref="L6:L7"/>
    <mergeCell ref="G6:I6"/>
    <mergeCell ref="A2:I2"/>
    <mergeCell ref="A6:A7"/>
    <mergeCell ref="B6:B7"/>
    <mergeCell ref="C6:C7"/>
    <mergeCell ref="D6:F7"/>
  </mergeCells>
  <printOptions horizontalCentered="1" verticalCentered="1"/>
  <pageMargins left="0.31496062992125984" right="0.31496062992125984" top="0" bottom="0" header="0.31496062992125984" footer="0.31496062992125984"/>
  <pageSetup scale="7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17c3f15651937ba655518e0e7a0dc57f">
  <xsd:schema xmlns:xsd="http://www.w3.org/2001/XMLSchema" xmlns:xs="http://www.w3.org/2001/XMLSchema" xmlns:p="http://schemas.microsoft.com/office/2006/metadata/properties" xmlns:ns2="23875432-060c-4a96-bc33-cbf9aa818b47" xmlns:ns3="2ea96bed-ecf9-4008-9cf6-cb17032fa9cb" targetNamespace="http://schemas.microsoft.com/office/2006/metadata/properties" ma:root="true" ma:fieldsID="61ecbdb7c75a7d35edb234913507d942" ns2:_="" ns3:_="">
    <xsd:import namespace="23875432-060c-4a96-bc33-cbf9aa818b47"/>
    <xsd:import namespace="2ea96bed-ecf9-4008-9cf6-cb17032fa9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064a4e1-a069-46f8-a04f-7fb70492f654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Props1.xml><?xml version="1.0" encoding="utf-8"?>
<ds:datastoreItem xmlns:ds="http://schemas.openxmlformats.org/officeDocument/2006/customXml" ds:itemID="{EB24B1FD-4AD6-4C74-8137-6CBCE5924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75432-060c-4a96-bc33-cbf9aa818b47"/>
    <ds:schemaRef ds:uri="2ea96bed-ecf9-4008-9cf6-cb17032fa9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C162BC-B548-4072-B38A-0549A58CF5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6B37C4-817D-4015-943A-9F014D4F6CA8}">
  <ds:schemaRefs>
    <ds:schemaRef ds:uri="http://schemas.microsoft.com/office/2006/metadata/properties"/>
    <ds:schemaRef ds:uri="http://schemas.microsoft.com/office/infopath/2007/PartnerControls"/>
    <ds:schemaRef ds:uri="23875432-060c-4a96-bc33-cbf9aa818b47"/>
    <ds:schemaRef ds:uri="2ea96bed-ecf9-4008-9cf6-cb17032fa9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Matriz prueba </vt:lpstr>
      <vt:lpstr>Matriz</vt:lpstr>
      <vt:lpstr>Matriz!_Hlk153358456</vt:lpstr>
      <vt:lpstr>'Matriz prueba '!_Hlk153358456</vt:lpstr>
      <vt:lpstr>Matriz!_Hlk156219882</vt:lpstr>
      <vt:lpstr>'Matriz prueba '!_Hlk156219882</vt:lpstr>
      <vt:lpstr>Matriz!_Hlk156462302</vt:lpstr>
      <vt:lpstr>'Matriz prueba '!_Hlk156462302</vt:lpstr>
      <vt:lpstr>Matriz!_Hlk156909180</vt:lpstr>
      <vt:lpstr>'Matriz prueba '!_Hlk156909180</vt:lpstr>
      <vt:lpstr>Matriz!_Hlk156909187</vt:lpstr>
      <vt:lpstr>'Matriz prueba '!_Hlk156909187</vt:lpstr>
      <vt:lpstr>Matriz!Área_de_impresión</vt:lpstr>
      <vt:lpstr>'Matriz prueba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Sánchez Sosa</dc:creator>
  <cp:keywords/>
  <dc:description/>
  <cp:lastModifiedBy>Marlin Lionice Chalas Mateo</cp:lastModifiedBy>
  <cp:revision/>
  <dcterms:created xsi:type="dcterms:W3CDTF">2025-04-02T13:33:17Z</dcterms:created>
  <dcterms:modified xsi:type="dcterms:W3CDTF">2025-04-10T18:09:20Z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0x010100D23F7ED43D49CB40BF088741B792AD7D</vt:lpwstr>
  </property>
  <property fmtid="{D5CDD505-2E9C-101B-9397-08002B2CF9AE}" pid="3" name="MediaServiceImageTags">
    <vt:lpwstr/>
  </property>
</Properties>
</file>