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Marzo 2025/"/>
    </mc:Choice>
  </mc:AlternateContent>
  <xr:revisionPtr revIDLastSave="0" documentId="8_{173DF6ED-3312-4887-93B1-1DB52F6BCE1B}" xr6:coauthVersionLast="47" xr6:coauthVersionMax="47" xr10:uidLastSave="{00000000-0000-0000-0000-000000000000}"/>
  <bookViews>
    <workbookView xWindow="28680" yWindow="-120" windowWidth="29040" windowHeight="15720" xr2:uid="{BACCC69B-7A8E-4C4D-ADC5-96A53D6ED5B4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A78" i="1"/>
  <c r="P77" i="1"/>
  <c r="O77" i="1"/>
  <c r="O79" i="1" s="1"/>
  <c r="N77" i="1"/>
  <c r="N79" i="1" s="1"/>
  <c r="M77" i="1"/>
  <c r="L77" i="1"/>
  <c r="L79" i="1" s="1"/>
  <c r="K77" i="1"/>
  <c r="J77" i="1"/>
  <c r="I77" i="1"/>
  <c r="A76" i="1"/>
  <c r="A75" i="1"/>
  <c r="P74" i="1"/>
  <c r="O74" i="1"/>
  <c r="N74" i="1"/>
  <c r="M74" i="1"/>
  <c r="L74" i="1"/>
  <c r="K74" i="1"/>
  <c r="J74" i="1"/>
  <c r="I74" i="1"/>
  <c r="A73" i="1"/>
  <c r="A72" i="1"/>
  <c r="P71" i="1"/>
  <c r="O71" i="1"/>
  <c r="N71" i="1"/>
  <c r="M71" i="1"/>
  <c r="L71" i="1"/>
  <c r="K71" i="1"/>
  <c r="J71" i="1"/>
  <c r="I71" i="1"/>
  <c r="A68" i="1"/>
  <c r="A67" i="1"/>
  <c r="Q66" i="1"/>
  <c r="A66" i="1"/>
  <c r="P65" i="1"/>
  <c r="O65" i="1"/>
  <c r="N65" i="1"/>
  <c r="M65" i="1"/>
  <c r="L65" i="1"/>
  <c r="K65" i="1"/>
  <c r="J65" i="1"/>
  <c r="I65" i="1"/>
  <c r="A64" i="1"/>
  <c r="A63" i="1"/>
  <c r="P62" i="1"/>
  <c r="O62" i="1"/>
  <c r="N62" i="1"/>
  <c r="M62" i="1"/>
  <c r="L62" i="1"/>
  <c r="K62" i="1"/>
  <c r="J62" i="1"/>
  <c r="I62" i="1"/>
  <c r="A61" i="1"/>
  <c r="A60" i="1"/>
  <c r="P59" i="1"/>
  <c r="O59" i="1"/>
  <c r="N59" i="1"/>
  <c r="M59" i="1"/>
  <c r="L59" i="1"/>
  <c r="K59" i="1"/>
  <c r="J59" i="1"/>
  <c r="I59" i="1"/>
  <c r="A58" i="1"/>
  <c r="A57" i="1"/>
  <c r="A56" i="1"/>
  <c r="A55" i="1"/>
  <c r="Q54" i="1"/>
  <c r="A54" i="1"/>
  <c r="A53" i="1"/>
  <c r="A52" i="1"/>
  <c r="A51" i="1"/>
  <c r="P50" i="1"/>
  <c r="O50" i="1"/>
  <c r="N50" i="1"/>
  <c r="M50" i="1"/>
  <c r="L50" i="1"/>
  <c r="K50" i="1"/>
  <c r="J50" i="1"/>
  <c r="I50" i="1"/>
  <c r="A49" i="1"/>
  <c r="A48" i="1"/>
  <c r="A47" i="1"/>
  <c r="A46" i="1"/>
  <c r="Q45" i="1"/>
  <c r="A45" i="1"/>
  <c r="A44" i="1"/>
  <c r="A43" i="1"/>
  <c r="P42" i="1"/>
  <c r="O42" i="1"/>
  <c r="N42" i="1"/>
  <c r="M42" i="1"/>
  <c r="L42" i="1"/>
  <c r="K42" i="1"/>
  <c r="J42" i="1"/>
  <c r="I42" i="1"/>
  <c r="Q41" i="1"/>
  <c r="A41" i="1"/>
  <c r="A40" i="1"/>
  <c r="A39" i="1"/>
  <c r="A38" i="1"/>
  <c r="A37" i="1"/>
  <c r="A36" i="1"/>
  <c r="A35" i="1"/>
  <c r="P34" i="1"/>
  <c r="O34" i="1"/>
  <c r="N34" i="1"/>
  <c r="M34" i="1"/>
  <c r="L34" i="1"/>
  <c r="K34" i="1"/>
  <c r="J34" i="1"/>
  <c r="I34" i="1"/>
  <c r="D81" i="1"/>
  <c r="C81" i="1"/>
  <c r="Q33" i="1"/>
  <c r="A33" i="1"/>
  <c r="A32" i="1"/>
  <c r="Q31" i="1"/>
  <c r="A31" i="1"/>
  <c r="A30" i="1"/>
  <c r="A29" i="1"/>
  <c r="A28" i="1"/>
  <c r="A27" i="1"/>
  <c r="A26" i="1"/>
  <c r="P25" i="1"/>
  <c r="O25" i="1"/>
  <c r="N25" i="1"/>
  <c r="M25" i="1"/>
  <c r="L25" i="1"/>
  <c r="K25" i="1"/>
  <c r="J25" i="1"/>
  <c r="I25" i="1"/>
  <c r="Q24" i="1"/>
  <c r="A24" i="1"/>
  <c r="A23" i="1"/>
  <c r="A22" i="1"/>
  <c r="Q22" i="1" s="1"/>
  <c r="Q21" i="1"/>
  <c r="A21" i="1"/>
  <c r="A20" i="1"/>
  <c r="Q19" i="1"/>
  <c r="A19" i="1"/>
  <c r="A18" i="1"/>
  <c r="Q17" i="1"/>
  <c r="A17" i="1"/>
  <c r="A16" i="1"/>
  <c r="P15" i="1"/>
  <c r="O15" i="1"/>
  <c r="N15" i="1"/>
  <c r="M15" i="1"/>
  <c r="L15" i="1"/>
  <c r="K15" i="1"/>
  <c r="J15" i="1"/>
  <c r="I15" i="1"/>
  <c r="A14" i="1"/>
  <c r="A13" i="1"/>
  <c r="Q13" i="1" s="1"/>
  <c r="A12" i="1"/>
  <c r="A11" i="1"/>
  <c r="Q10" i="1"/>
  <c r="A10" i="1"/>
  <c r="P9" i="1"/>
  <c r="O9" i="1"/>
  <c r="N9" i="1"/>
  <c r="M9" i="1"/>
  <c r="L9" i="1"/>
  <c r="K9" i="1"/>
  <c r="J9" i="1"/>
  <c r="I9" i="1"/>
  <c r="K69" i="1" l="1"/>
  <c r="K81" i="1" s="1"/>
  <c r="P69" i="1"/>
  <c r="P81" i="1" s="1"/>
  <c r="I79" i="1"/>
  <c r="I69" i="1"/>
  <c r="I81" i="1" s="1"/>
  <c r="N69" i="1"/>
  <c r="N81" i="1" s="1"/>
  <c r="Q67" i="1"/>
  <c r="Q23" i="1"/>
  <c r="J69" i="1"/>
  <c r="J81" i="1" s="1"/>
  <c r="Q48" i="1"/>
  <c r="P79" i="1"/>
  <c r="O69" i="1"/>
  <c r="O81" i="1" s="1"/>
  <c r="Q26" i="1"/>
  <c r="Q29" i="1"/>
  <c r="Q46" i="1"/>
  <c r="Q74" i="1"/>
  <c r="J79" i="1"/>
  <c r="Q32" i="1"/>
  <c r="Q55" i="1"/>
  <c r="L69" i="1"/>
  <c r="L81" i="1" s="1"/>
  <c r="K79" i="1"/>
  <c r="Q36" i="1"/>
  <c r="Q56" i="1"/>
  <c r="M69" i="1"/>
  <c r="M81" i="1" s="1"/>
  <c r="Q68" i="1"/>
  <c r="Q47" i="1"/>
  <c r="M79" i="1"/>
  <c r="Q12" i="1"/>
  <c r="Q14" i="1"/>
  <c r="Q18" i="1"/>
  <c r="Q28" i="1"/>
  <c r="Q35" i="1"/>
  <c r="Q73" i="1"/>
  <c r="Q57" i="1"/>
  <c r="Q58" i="1"/>
  <c r="Q40" i="1"/>
  <c r="Q44" i="1"/>
  <c r="Q53" i="1"/>
  <c r="Q9" i="1" l="1"/>
  <c r="Q11" i="1"/>
  <c r="Q49" i="1"/>
  <c r="Q61" i="1"/>
  <c r="Q39" i="1"/>
  <c r="Q72" i="1"/>
  <c r="Q71" i="1"/>
  <c r="Q27" i="1"/>
  <c r="Q25" i="1"/>
  <c r="Q42" i="1"/>
  <c r="Q43" i="1"/>
  <c r="Q63" i="1"/>
  <c r="Q38" i="1"/>
  <c r="Q64" i="1"/>
  <c r="Q50" i="1"/>
  <c r="Q51" i="1"/>
  <c r="Q37" i="1"/>
  <c r="Q60" i="1"/>
  <c r="Q30" i="1"/>
  <c r="F81" i="1"/>
  <c r="Q16" i="1"/>
  <c r="H81" i="1"/>
  <c r="Q78" i="1"/>
  <c r="Q15" i="1"/>
  <c r="Q20" i="1"/>
  <c r="Q65" i="1"/>
  <c r="Q34" i="1"/>
  <c r="Q52" i="1"/>
  <c r="Q59" i="1" l="1"/>
  <c r="G81" i="1"/>
  <c r="Q79" i="1"/>
  <c r="Q77" i="1"/>
  <c r="Q62" i="1"/>
  <c r="E81" i="1" l="1"/>
  <c r="Q81" i="1" s="1"/>
  <c r="Q69" i="1"/>
</calcChain>
</file>

<file path=xl/sharedStrings.xml><?xml version="1.0" encoding="utf-8"?>
<sst xmlns="http://schemas.openxmlformats.org/spreadsheetml/2006/main" count="109" uniqueCount="107">
  <si>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</si>
  <si>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</si>
  <si>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</si>
  <si>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</si>
  <si>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</si>
  <si>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</si>
  <si>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</si>
  <si>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</si>
  <si>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</si>
  <si>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</si>
  <si>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</si>
  <si>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</si>
  <si>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</si>
  <si>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</si>
  <si>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</si>
  <si>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</si>
  <si>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</si>
  <si>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</si>
  <si>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</si>
  <si>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</si>
  <si>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</si>
  <si>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</si>
  <si>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</si>
  <si>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</si>
  <si>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</si>
  <si>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</si>
  <si>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</si>
  <si>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</si>
  <si>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</si>
  <si>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</si>
  <si>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</si>
  <si>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</si>
  <si>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</si>
  <si>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</si>
  <si>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</si>
  <si>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</si>
  <si>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</si>
  <si>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</si>
  <si>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</si>
  <si>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</si>
  <si>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</si>
  <si>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</si>
  <si>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</si>
  <si>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</si>
  <si>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</si>
  <si>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</si>
  <si>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</si>
  <si>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</si>
  <si>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</si>
  <si>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</si>
  <si>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</si>
  <si>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</si>
  <si>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</si>
  <si>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</si>
  <si>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</si>
  <si>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</si>
  <si>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</si>
  <si>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</si>
  <si>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</si>
  <si>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</si>
  <si>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</si>
  <si>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</si>
  <si>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</si>
  <si>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</si>
  <si>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</si>
  <si>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</si>
  <si>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</si>
  <si>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</si>
  <si>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</si>
  <si>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</si>
  <si>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</si>
  <si>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</si>
  <si>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</si>
  <si>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</si>
  <si>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</si>
  <si>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</si>
  <si>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</si>
  <si>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</si>
  <si>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</si>
  <si>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</si>
  <si>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</si>
  <si>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</si>
  <si>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</si>
  <si>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</si>
  <si>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</si>
  <si>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</si>
  <si>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</si>
  <si>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</si>
  <si>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</si>
  <si>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</si>
  <si>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</si>
  <si>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</si>
  <si>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</si>
  <si>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</si>
  <si>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</si>
  <si>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Aprobado por: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</si>
  <si>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</si>
  <si>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</si>
  <si>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</si>
  <si>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</si>
  <si>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</si>
  <si>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TIRSO PEÑA</t>
  </si>
  <si>
    <t>Wanda Contreras</t>
  </si>
  <si>
    <t>Encargado de Presupuesto</t>
  </si>
  <si>
    <t>Directora Financiera</t>
  </si>
  <si>
    <t>DIR. ADM Y FIN.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</si>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</sst>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9" fontId="4" fillId="0" borderId="0" xfId="4" applyFont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53E7D757-570E-44C6-B1E3-82DB39CE9211}"/>
    <cellStyle name="Normal" xfId="0" builtinId="0"/>
    <cellStyle name="Normal 2" xfId="2" xr:uid="{9EA45949-3130-43F3-91CF-8B89B8A0E76D}"/>
    <cellStyle name="Porcentaje 2" xfId="4" xr:uid="{FD433DCD-7A39-445C-B3BC-A05E120B2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3266729</xdr:colOff>
      <xdr:row>3</xdr:row>
      <xdr:rowOff>173354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D280E1E5-09CC-4290-AF02-74AEA134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16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2580-5170-40B4-BAD5-894A9FC63FCA}">
  <sheetPr>
    <pageSetUpPr fitToPage="1"/>
  </sheetPr>
  <dimension ref="A1:AJ90"/>
  <sheetViews>
    <sheetView showGridLines="0" tabSelected="1" topLeftCell="B62" zoomScale="92" zoomScaleNormal="92" zoomScaleSheetLayoutView="100" workbookViewId="0">
      <selection activeCell="R1" sqref="R1:R1048576"/>
    </sheetView>
  </sheetViews>
  <sheetFormatPr baseColWidth="10" defaultColWidth="9.1796875" defaultRowHeight="15" x14ac:dyDescent="0.35"/>
  <cols>
    <col min="1" max="1" width="9.1796875" style="1" hidden="1" customWidth="1"/>
    <col min="2" max="2" width="52.26953125" style="7" customWidth="1"/>
    <col min="3" max="3" width="18.54296875" style="7" customWidth="1"/>
    <col min="4" max="4" width="18.54296875" style="8" customWidth="1"/>
    <col min="5" max="8" width="17.7265625" style="1" customWidth="1"/>
    <col min="9" max="13" width="17.7265625" style="8" customWidth="1"/>
    <col min="14" max="14" width="16.7265625" style="8" customWidth="1"/>
    <col min="15" max="15" width="18.81640625" style="8" customWidth="1"/>
    <col min="16" max="16" width="16.1796875" style="8" customWidth="1"/>
    <col min="17" max="17" width="18.7265625" style="11" customWidth="1"/>
    <col min="18" max="24" width="17.7265625" style="1" customWidth="1"/>
    <col min="25" max="26" width="16.26953125" style="1" customWidth="1"/>
    <col min="27" max="27" width="18.1796875" style="1" customWidth="1"/>
    <col min="28" max="28" width="15" style="1" customWidth="1"/>
    <col min="29" max="29" width="16" style="1" customWidth="1"/>
    <col min="30" max="30" width="15" style="1" customWidth="1"/>
    <col min="31" max="31" width="18" style="1" customWidth="1"/>
    <col min="32" max="32" width="15" style="1" customWidth="1"/>
    <col min="33" max="34" width="16" style="1" customWidth="1"/>
    <col min="35" max="35" width="15.1796875" style="1" customWidth="1"/>
    <col min="36" max="36" width="18.81640625" style="8" customWidth="1"/>
    <col min="37" max="37" width="17.81640625" style="1" customWidth="1"/>
    <col min="38" max="278" width="9.1796875" style="1"/>
    <col min="279" max="279" width="79.26953125" style="1" bestFit="1" customWidth="1"/>
    <col min="280" max="280" width="20.1796875" style="1" customWidth="1"/>
    <col min="281" max="281" width="20.54296875" style="1" customWidth="1"/>
    <col min="282" max="282" width="17.26953125" style="1" customWidth="1"/>
    <col min="283" max="285" width="15" style="1" bestFit="1" customWidth="1"/>
    <col min="286" max="286" width="16" style="1" bestFit="1" customWidth="1"/>
    <col min="287" max="289" width="15" style="1" bestFit="1" customWidth="1"/>
    <col min="290" max="291" width="16" style="1" bestFit="1" customWidth="1"/>
    <col min="292" max="292" width="18.81640625" style="1" customWidth="1"/>
    <col min="293" max="293" width="17.81640625" style="1" bestFit="1" customWidth="1"/>
    <col min="294" max="534" width="9.1796875" style="1"/>
    <col min="535" max="535" width="79.26953125" style="1" bestFit="1" customWidth="1"/>
    <col min="536" max="536" width="20.1796875" style="1" customWidth="1"/>
    <col min="537" max="537" width="20.54296875" style="1" customWidth="1"/>
    <col min="538" max="538" width="17.26953125" style="1" customWidth="1"/>
    <col min="539" max="541" width="15" style="1" bestFit="1" customWidth="1"/>
    <col min="542" max="542" width="16" style="1" bestFit="1" customWidth="1"/>
    <col min="543" max="545" width="15" style="1" bestFit="1" customWidth="1"/>
    <col min="546" max="547" width="16" style="1" bestFit="1" customWidth="1"/>
    <col min="548" max="548" width="18.81640625" style="1" customWidth="1"/>
    <col min="549" max="549" width="17.81640625" style="1" bestFit="1" customWidth="1"/>
    <col min="550" max="790" width="9.1796875" style="1"/>
    <col min="791" max="791" width="79.26953125" style="1" bestFit="1" customWidth="1"/>
    <col min="792" max="792" width="20.1796875" style="1" customWidth="1"/>
    <col min="793" max="793" width="20.54296875" style="1" customWidth="1"/>
    <col min="794" max="794" width="17.26953125" style="1" customWidth="1"/>
    <col min="795" max="797" width="15" style="1" bestFit="1" customWidth="1"/>
    <col min="798" max="798" width="16" style="1" bestFit="1" customWidth="1"/>
    <col min="799" max="801" width="15" style="1" bestFit="1" customWidth="1"/>
    <col min="802" max="803" width="16" style="1" bestFit="1" customWidth="1"/>
    <col min="804" max="804" width="18.81640625" style="1" customWidth="1"/>
    <col min="805" max="805" width="17.81640625" style="1" bestFit="1" customWidth="1"/>
    <col min="806" max="1046" width="9.1796875" style="1"/>
    <col min="1047" max="1047" width="79.26953125" style="1" bestFit="1" customWidth="1"/>
    <col min="1048" max="1048" width="20.1796875" style="1" customWidth="1"/>
    <col min="1049" max="1049" width="20.54296875" style="1" customWidth="1"/>
    <col min="1050" max="1050" width="17.26953125" style="1" customWidth="1"/>
    <col min="1051" max="1053" width="15" style="1" bestFit="1" customWidth="1"/>
    <col min="1054" max="1054" width="16" style="1" bestFit="1" customWidth="1"/>
    <col min="1055" max="1057" width="15" style="1" bestFit="1" customWidth="1"/>
    <col min="1058" max="1059" width="16" style="1" bestFit="1" customWidth="1"/>
    <col min="1060" max="1060" width="18.81640625" style="1" customWidth="1"/>
    <col min="1061" max="1061" width="17.81640625" style="1" bestFit="1" customWidth="1"/>
    <col min="1062" max="1302" width="9.1796875" style="1"/>
    <col min="1303" max="1303" width="79.26953125" style="1" bestFit="1" customWidth="1"/>
    <col min="1304" max="1304" width="20.1796875" style="1" customWidth="1"/>
    <col min="1305" max="1305" width="20.54296875" style="1" customWidth="1"/>
    <col min="1306" max="1306" width="17.26953125" style="1" customWidth="1"/>
    <col min="1307" max="1309" width="15" style="1" bestFit="1" customWidth="1"/>
    <col min="1310" max="1310" width="16" style="1" bestFit="1" customWidth="1"/>
    <col min="1311" max="1313" width="15" style="1" bestFit="1" customWidth="1"/>
    <col min="1314" max="1315" width="16" style="1" bestFit="1" customWidth="1"/>
    <col min="1316" max="1316" width="18.81640625" style="1" customWidth="1"/>
    <col min="1317" max="1317" width="17.81640625" style="1" bestFit="1" customWidth="1"/>
    <col min="1318" max="1558" width="9.1796875" style="1"/>
    <col min="1559" max="1559" width="79.26953125" style="1" bestFit="1" customWidth="1"/>
    <col min="1560" max="1560" width="20.1796875" style="1" customWidth="1"/>
    <col min="1561" max="1561" width="20.54296875" style="1" customWidth="1"/>
    <col min="1562" max="1562" width="17.26953125" style="1" customWidth="1"/>
    <col min="1563" max="1565" width="15" style="1" bestFit="1" customWidth="1"/>
    <col min="1566" max="1566" width="16" style="1" bestFit="1" customWidth="1"/>
    <col min="1567" max="1569" width="15" style="1" bestFit="1" customWidth="1"/>
    <col min="1570" max="1571" width="16" style="1" bestFit="1" customWidth="1"/>
    <col min="1572" max="1572" width="18.81640625" style="1" customWidth="1"/>
    <col min="1573" max="1573" width="17.81640625" style="1" bestFit="1" customWidth="1"/>
    <col min="1574" max="1814" width="9.1796875" style="1"/>
    <col min="1815" max="1815" width="79.26953125" style="1" bestFit="1" customWidth="1"/>
    <col min="1816" max="1816" width="20.1796875" style="1" customWidth="1"/>
    <col min="1817" max="1817" width="20.54296875" style="1" customWidth="1"/>
    <col min="1818" max="1818" width="17.26953125" style="1" customWidth="1"/>
    <col min="1819" max="1821" width="15" style="1" bestFit="1" customWidth="1"/>
    <col min="1822" max="1822" width="16" style="1" bestFit="1" customWidth="1"/>
    <col min="1823" max="1825" width="15" style="1" bestFit="1" customWidth="1"/>
    <col min="1826" max="1827" width="16" style="1" bestFit="1" customWidth="1"/>
    <col min="1828" max="1828" width="18.81640625" style="1" customWidth="1"/>
    <col min="1829" max="1829" width="17.81640625" style="1" bestFit="1" customWidth="1"/>
    <col min="1830" max="2070" width="9.1796875" style="1"/>
    <col min="2071" max="2071" width="79.26953125" style="1" bestFit="1" customWidth="1"/>
    <col min="2072" max="2072" width="20.1796875" style="1" customWidth="1"/>
    <col min="2073" max="2073" width="20.54296875" style="1" customWidth="1"/>
    <col min="2074" max="2074" width="17.26953125" style="1" customWidth="1"/>
    <col min="2075" max="2077" width="15" style="1" bestFit="1" customWidth="1"/>
    <col min="2078" max="2078" width="16" style="1" bestFit="1" customWidth="1"/>
    <col min="2079" max="2081" width="15" style="1" bestFit="1" customWidth="1"/>
    <col min="2082" max="2083" width="16" style="1" bestFit="1" customWidth="1"/>
    <col min="2084" max="2084" width="18.81640625" style="1" customWidth="1"/>
    <col min="2085" max="2085" width="17.81640625" style="1" bestFit="1" customWidth="1"/>
    <col min="2086" max="2326" width="9.1796875" style="1"/>
    <col min="2327" max="2327" width="79.26953125" style="1" bestFit="1" customWidth="1"/>
    <col min="2328" max="2328" width="20.1796875" style="1" customWidth="1"/>
    <col min="2329" max="2329" width="20.54296875" style="1" customWidth="1"/>
    <col min="2330" max="2330" width="17.26953125" style="1" customWidth="1"/>
    <col min="2331" max="2333" width="15" style="1" bestFit="1" customWidth="1"/>
    <col min="2334" max="2334" width="16" style="1" bestFit="1" customWidth="1"/>
    <col min="2335" max="2337" width="15" style="1" bestFit="1" customWidth="1"/>
    <col min="2338" max="2339" width="16" style="1" bestFit="1" customWidth="1"/>
    <col min="2340" max="2340" width="18.81640625" style="1" customWidth="1"/>
    <col min="2341" max="2341" width="17.81640625" style="1" bestFit="1" customWidth="1"/>
    <col min="2342" max="2582" width="9.1796875" style="1"/>
    <col min="2583" max="2583" width="79.26953125" style="1" bestFit="1" customWidth="1"/>
    <col min="2584" max="2584" width="20.1796875" style="1" customWidth="1"/>
    <col min="2585" max="2585" width="20.54296875" style="1" customWidth="1"/>
    <col min="2586" max="2586" width="17.26953125" style="1" customWidth="1"/>
    <col min="2587" max="2589" width="15" style="1" bestFit="1" customWidth="1"/>
    <col min="2590" max="2590" width="16" style="1" bestFit="1" customWidth="1"/>
    <col min="2591" max="2593" width="15" style="1" bestFit="1" customWidth="1"/>
    <col min="2594" max="2595" width="16" style="1" bestFit="1" customWidth="1"/>
    <col min="2596" max="2596" width="18.81640625" style="1" customWidth="1"/>
    <col min="2597" max="2597" width="17.81640625" style="1" bestFit="1" customWidth="1"/>
    <col min="2598" max="2838" width="9.1796875" style="1"/>
    <col min="2839" max="2839" width="79.26953125" style="1" bestFit="1" customWidth="1"/>
    <col min="2840" max="2840" width="20.1796875" style="1" customWidth="1"/>
    <col min="2841" max="2841" width="20.54296875" style="1" customWidth="1"/>
    <col min="2842" max="2842" width="17.26953125" style="1" customWidth="1"/>
    <col min="2843" max="2845" width="15" style="1" bestFit="1" customWidth="1"/>
    <col min="2846" max="2846" width="16" style="1" bestFit="1" customWidth="1"/>
    <col min="2847" max="2849" width="15" style="1" bestFit="1" customWidth="1"/>
    <col min="2850" max="2851" width="16" style="1" bestFit="1" customWidth="1"/>
    <col min="2852" max="2852" width="18.81640625" style="1" customWidth="1"/>
    <col min="2853" max="2853" width="17.81640625" style="1" bestFit="1" customWidth="1"/>
    <col min="2854" max="3094" width="9.1796875" style="1"/>
    <col min="3095" max="3095" width="79.26953125" style="1" bestFit="1" customWidth="1"/>
    <col min="3096" max="3096" width="20.1796875" style="1" customWidth="1"/>
    <col min="3097" max="3097" width="20.54296875" style="1" customWidth="1"/>
    <col min="3098" max="3098" width="17.26953125" style="1" customWidth="1"/>
    <col min="3099" max="3101" width="15" style="1" bestFit="1" customWidth="1"/>
    <col min="3102" max="3102" width="16" style="1" bestFit="1" customWidth="1"/>
    <col min="3103" max="3105" width="15" style="1" bestFit="1" customWidth="1"/>
    <col min="3106" max="3107" width="16" style="1" bestFit="1" customWidth="1"/>
    <col min="3108" max="3108" width="18.81640625" style="1" customWidth="1"/>
    <col min="3109" max="3109" width="17.81640625" style="1" bestFit="1" customWidth="1"/>
    <col min="3110" max="3350" width="9.1796875" style="1"/>
    <col min="3351" max="3351" width="79.26953125" style="1" bestFit="1" customWidth="1"/>
    <col min="3352" max="3352" width="20.1796875" style="1" customWidth="1"/>
    <col min="3353" max="3353" width="20.54296875" style="1" customWidth="1"/>
    <col min="3354" max="3354" width="17.26953125" style="1" customWidth="1"/>
    <col min="3355" max="3357" width="15" style="1" bestFit="1" customWidth="1"/>
    <col min="3358" max="3358" width="16" style="1" bestFit="1" customWidth="1"/>
    <col min="3359" max="3361" width="15" style="1" bestFit="1" customWidth="1"/>
    <col min="3362" max="3363" width="16" style="1" bestFit="1" customWidth="1"/>
    <col min="3364" max="3364" width="18.81640625" style="1" customWidth="1"/>
    <col min="3365" max="3365" width="17.81640625" style="1" bestFit="1" customWidth="1"/>
    <col min="3366" max="3606" width="9.1796875" style="1"/>
    <col min="3607" max="3607" width="79.26953125" style="1" bestFit="1" customWidth="1"/>
    <col min="3608" max="3608" width="20.1796875" style="1" customWidth="1"/>
    <col min="3609" max="3609" width="20.54296875" style="1" customWidth="1"/>
    <col min="3610" max="3610" width="17.26953125" style="1" customWidth="1"/>
    <col min="3611" max="3613" width="15" style="1" bestFit="1" customWidth="1"/>
    <col min="3614" max="3614" width="16" style="1" bestFit="1" customWidth="1"/>
    <col min="3615" max="3617" width="15" style="1" bestFit="1" customWidth="1"/>
    <col min="3618" max="3619" width="16" style="1" bestFit="1" customWidth="1"/>
    <col min="3620" max="3620" width="18.81640625" style="1" customWidth="1"/>
    <col min="3621" max="3621" width="17.81640625" style="1" bestFit="1" customWidth="1"/>
    <col min="3622" max="3862" width="9.1796875" style="1"/>
    <col min="3863" max="3863" width="79.26953125" style="1" bestFit="1" customWidth="1"/>
    <col min="3864" max="3864" width="20.1796875" style="1" customWidth="1"/>
    <col min="3865" max="3865" width="20.54296875" style="1" customWidth="1"/>
    <col min="3866" max="3866" width="17.26953125" style="1" customWidth="1"/>
    <col min="3867" max="3869" width="15" style="1" bestFit="1" customWidth="1"/>
    <col min="3870" max="3870" width="16" style="1" bestFit="1" customWidth="1"/>
    <col min="3871" max="3873" width="15" style="1" bestFit="1" customWidth="1"/>
    <col min="3874" max="3875" width="16" style="1" bestFit="1" customWidth="1"/>
    <col min="3876" max="3876" width="18.81640625" style="1" customWidth="1"/>
    <col min="3877" max="3877" width="17.81640625" style="1" bestFit="1" customWidth="1"/>
    <col min="3878" max="4118" width="9.1796875" style="1"/>
    <col min="4119" max="4119" width="79.26953125" style="1" bestFit="1" customWidth="1"/>
    <col min="4120" max="4120" width="20.1796875" style="1" customWidth="1"/>
    <col min="4121" max="4121" width="20.54296875" style="1" customWidth="1"/>
    <col min="4122" max="4122" width="17.26953125" style="1" customWidth="1"/>
    <col min="4123" max="4125" width="15" style="1" bestFit="1" customWidth="1"/>
    <col min="4126" max="4126" width="16" style="1" bestFit="1" customWidth="1"/>
    <col min="4127" max="4129" width="15" style="1" bestFit="1" customWidth="1"/>
    <col min="4130" max="4131" width="16" style="1" bestFit="1" customWidth="1"/>
    <col min="4132" max="4132" width="18.81640625" style="1" customWidth="1"/>
    <col min="4133" max="4133" width="17.81640625" style="1" bestFit="1" customWidth="1"/>
    <col min="4134" max="4374" width="9.1796875" style="1"/>
    <col min="4375" max="4375" width="79.26953125" style="1" bestFit="1" customWidth="1"/>
    <col min="4376" max="4376" width="20.1796875" style="1" customWidth="1"/>
    <col min="4377" max="4377" width="20.54296875" style="1" customWidth="1"/>
    <col min="4378" max="4378" width="17.26953125" style="1" customWidth="1"/>
    <col min="4379" max="4381" width="15" style="1" bestFit="1" customWidth="1"/>
    <col min="4382" max="4382" width="16" style="1" bestFit="1" customWidth="1"/>
    <col min="4383" max="4385" width="15" style="1" bestFit="1" customWidth="1"/>
    <col min="4386" max="4387" width="16" style="1" bestFit="1" customWidth="1"/>
    <col min="4388" max="4388" width="18.81640625" style="1" customWidth="1"/>
    <col min="4389" max="4389" width="17.81640625" style="1" bestFit="1" customWidth="1"/>
    <col min="4390" max="4630" width="9.1796875" style="1"/>
    <col min="4631" max="4631" width="79.26953125" style="1" bestFit="1" customWidth="1"/>
    <col min="4632" max="4632" width="20.1796875" style="1" customWidth="1"/>
    <col min="4633" max="4633" width="20.54296875" style="1" customWidth="1"/>
    <col min="4634" max="4634" width="17.26953125" style="1" customWidth="1"/>
    <col min="4635" max="4637" width="15" style="1" bestFit="1" customWidth="1"/>
    <col min="4638" max="4638" width="16" style="1" bestFit="1" customWidth="1"/>
    <col min="4639" max="4641" width="15" style="1" bestFit="1" customWidth="1"/>
    <col min="4642" max="4643" width="16" style="1" bestFit="1" customWidth="1"/>
    <col min="4644" max="4644" width="18.81640625" style="1" customWidth="1"/>
    <col min="4645" max="4645" width="17.81640625" style="1" bestFit="1" customWidth="1"/>
    <col min="4646" max="4886" width="9.1796875" style="1"/>
    <col min="4887" max="4887" width="79.26953125" style="1" bestFit="1" customWidth="1"/>
    <col min="4888" max="4888" width="20.1796875" style="1" customWidth="1"/>
    <col min="4889" max="4889" width="20.54296875" style="1" customWidth="1"/>
    <col min="4890" max="4890" width="17.26953125" style="1" customWidth="1"/>
    <col min="4891" max="4893" width="15" style="1" bestFit="1" customWidth="1"/>
    <col min="4894" max="4894" width="16" style="1" bestFit="1" customWidth="1"/>
    <col min="4895" max="4897" width="15" style="1" bestFit="1" customWidth="1"/>
    <col min="4898" max="4899" width="16" style="1" bestFit="1" customWidth="1"/>
    <col min="4900" max="4900" width="18.81640625" style="1" customWidth="1"/>
    <col min="4901" max="4901" width="17.81640625" style="1" bestFit="1" customWidth="1"/>
    <col min="4902" max="5142" width="9.1796875" style="1"/>
    <col min="5143" max="5143" width="79.26953125" style="1" bestFit="1" customWidth="1"/>
    <col min="5144" max="5144" width="20.1796875" style="1" customWidth="1"/>
    <col min="5145" max="5145" width="20.54296875" style="1" customWidth="1"/>
    <col min="5146" max="5146" width="17.26953125" style="1" customWidth="1"/>
    <col min="5147" max="5149" width="15" style="1" bestFit="1" customWidth="1"/>
    <col min="5150" max="5150" width="16" style="1" bestFit="1" customWidth="1"/>
    <col min="5151" max="5153" width="15" style="1" bestFit="1" customWidth="1"/>
    <col min="5154" max="5155" width="16" style="1" bestFit="1" customWidth="1"/>
    <col min="5156" max="5156" width="18.81640625" style="1" customWidth="1"/>
    <col min="5157" max="5157" width="17.81640625" style="1" bestFit="1" customWidth="1"/>
    <col min="5158" max="5398" width="9.1796875" style="1"/>
    <col min="5399" max="5399" width="79.26953125" style="1" bestFit="1" customWidth="1"/>
    <col min="5400" max="5400" width="20.1796875" style="1" customWidth="1"/>
    <col min="5401" max="5401" width="20.54296875" style="1" customWidth="1"/>
    <col min="5402" max="5402" width="17.26953125" style="1" customWidth="1"/>
    <col min="5403" max="5405" width="15" style="1" bestFit="1" customWidth="1"/>
    <col min="5406" max="5406" width="16" style="1" bestFit="1" customWidth="1"/>
    <col min="5407" max="5409" width="15" style="1" bestFit="1" customWidth="1"/>
    <col min="5410" max="5411" width="16" style="1" bestFit="1" customWidth="1"/>
    <col min="5412" max="5412" width="18.81640625" style="1" customWidth="1"/>
    <col min="5413" max="5413" width="17.81640625" style="1" bestFit="1" customWidth="1"/>
    <col min="5414" max="5654" width="9.1796875" style="1"/>
    <col min="5655" max="5655" width="79.26953125" style="1" bestFit="1" customWidth="1"/>
    <col min="5656" max="5656" width="20.1796875" style="1" customWidth="1"/>
    <col min="5657" max="5657" width="20.54296875" style="1" customWidth="1"/>
    <col min="5658" max="5658" width="17.26953125" style="1" customWidth="1"/>
    <col min="5659" max="5661" width="15" style="1" bestFit="1" customWidth="1"/>
    <col min="5662" max="5662" width="16" style="1" bestFit="1" customWidth="1"/>
    <col min="5663" max="5665" width="15" style="1" bestFit="1" customWidth="1"/>
    <col min="5666" max="5667" width="16" style="1" bestFit="1" customWidth="1"/>
    <col min="5668" max="5668" width="18.81640625" style="1" customWidth="1"/>
    <col min="5669" max="5669" width="17.81640625" style="1" bestFit="1" customWidth="1"/>
    <col min="5670" max="5910" width="9.1796875" style="1"/>
    <col min="5911" max="5911" width="79.26953125" style="1" bestFit="1" customWidth="1"/>
    <col min="5912" max="5912" width="20.1796875" style="1" customWidth="1"/>
    <col min="5913" max="5913" width="20.54296875" style="1" customWidth="1"/>
    <col min="5914" max="5914" width="17.26953125" style="1" customWidth="1"/>
    <col min="5915" max="5917" width="15" style="1" bestFit="1" customWidth="1"/>
    <col min="5918" max="5918" width="16" style="1" bestFit="1" customWidth="1"/>
    <col min="5919" max="5921" width="15" style="1" bestFit="1" customWidth="1"/>
    <col min="5922" max="5923" width="16" style="1" bestFit="1" customWidth="1"/>
    <col min="5924" max="5924" width="18.81640625" style="1" customWidth="1"/>
    <col min="5925" max="5925" width="17.81640625" style="1" bestFit="1" customWidth="1"/>
    <col min="5926" max="6166" width="9.1796875" style="1"/>
    <col min="6167" max="6167" width="79.26953125" style="1" bestFit="1" customWidth="1"/>
    <col min="6168" max="6168" width="20.1796875" style="1" customWidth="1"/>
    <col min="6169" max="6169" width="20.54296875" style="1" customWidth="1"/>
    <col min="6170" max="6170" width="17.26953125" style="1" customWidth="1"/>
    <col min="6171" max="6173" width="15" style="1" bestFit="1" customWidth="1"/>
    <col min="6174" max="6174" width="16" style="1" bestFit="1" customWidth="1"/>
    <col min="6175" max="6177" width="15" style="1" bestFit="1" customWidth="1"/>
    <col min="6178" max="6179" width="16" style="1" bestFit="1" customWidth="1"/>
    <col min="6180" max="6180" width="18.81640625" style="1" customWidth="1"/>
    <col min="6181" max="6181" width="17.81640625" style="1" bestFit="1" customWidth="1"/>
    <col min="6182" max="6422" width="9.1796875" style="1"/>
    <col min="6423" max="6423" width="79.26953125" style="1" bestFit="1" customWidth="1"/>
    <col min="6424" max="6424" width="20.1796875" style="1" customWidth="1"/>
    <col min="6425" max="6425" width="20.54296875" style="1" customWidth="1"/>
    <col min="6426" max="6426" width="17.26953125" style="1" customWidth="1"/>
    <col min="6427" max="6429" width="15" style="1" bestFit="1" customWidth="1"/>
    <col min="6430" max="6430" width="16" style="1" bestFit="1" customWidth="1"/>
    <col min="6431" max="6433" width="15" style="1" bestFit="1" customWidth="1"/>
    <col min="6434" max="6435" width="16" style="1" bestFit="1" customWidth="1"/>
    <col min="6436" max="6436" width="18.81640625" style="1" customWidth="1"/>
    <col min="6437" max="6437" width="17.81640625" style="1" bestFit="1" customWidth="1"/>
    <col min="6438" max="6678" width="9.1796875" style="1"/>
    <col min="6679" max="6679" width="79.26953125" style="1" bestFit="1" customWidth="1"/>
    <col min="6680" max="6680" width="20.1796875" style="1" customWidth="1"/>
    <col min="6681" max="6681" width="20.54296875" style="1" customWidth="1"/>
    <col min="6682" max="6682" width="17.26953125" style="1" customWidth="1"/>
    <col min="6683" max="6685" width="15" style="1" bestFit="1" customWidth="1"/>
    <col min="6686" max="6686" width="16" style="1" bestFit="1" customWidth="1"/>
    <col min="6687" max="6689" width="15" style="1" bestFit="1" customWidth="1"/>
    <col min="6690" max="6691" width="16" style="1" bestFit="1" customWidth="1"/>
    <col min="6692" max="6692" width="18.81640625" style="1" customWidth="1"/>
    <col min="6693" max="6693" width="17.81640625" style="1" bestFit="1" customWidth="1"/>
    <col min="6694" max="6934" width="9.1796875" style="1"/>
    <col min="6935" max="6935" width="79.26953125" style="1" bestFit="1" customWidth="1"/>
    <col min="6936" max="6936" width="20.1796875" style="1" customWidth="1"/>
    <col min="6937" max="6937" width="20.54296875" style="1" customWidth="1"/>
    <col min="6938" max="6938" width="17.26953125" style="1" customWidth="1"/>
    <col min="6939" max="6941" width="15" style="1" bestFit="1" customWidth="1"/>
    <col min="6942" max="6942" width="16" style="1" bestFit="1" customWidth="1"/>
    <col min="6943" max="6945" width="15" style="1" bestFit="1" customWidth="1"/>
    <col min="6946" max="6947" width="16" style="1" bestFit="1" customWidth="1"/>
    <col min="6948" max="6948" width="18.81640625" style="1" customWidth="1"/>
    <col min="6949" max="6949" width="17.81640625" style="1" bestFit="1" customWidth="1"/>
    <col min="6950" max="7190" width="9.1796875" style="1"/>
    <col min="7191" max="7191" width="79.26953125" style="1" bestFit="1" customWidth="1"/>
    <col min="7192" max="7192" width="20.1796875" style="1" customWidth="1"/>
    <col min="7193" max="7193" width="20.54296875" style="1" customWidth="1"/>
    <col min="7194" max="7194" width="17.26953125" style="1" customWidth="1"/>
    <col min="7195" max="7197" width="15" style="1" bestFit="1" customWidth="1"/>
    <col min="7198" max="7198" width="16" style="1" bestFit="1" customWidth="1"/>
    <col min="7199" max="7201" width="15" style="1" bestFit="1" customWidth="1"/>
    <col min="7202" max="7203" width="16" style="1" bestFit="1" customWidth="1"/>
    <col min="7204" max="7204" width="18.81640625" style="1" customWidth="1"/>
    <col min="7205" max="7205" width="17.81640625" style="1" bestFit="1" customWidth="1"/>
    <col min="7206" max="7446" width="9.1796875" style="1"/>
    <col min="7447" max="7447" width="79.26953125" style="1" bestFit="1" customWidth="1"/>
    <col min="7448" max="7448" width="20.1796875" style="1" customWidth="1"/>
    <col min="7449" max="7449" width="20.54296875" style="1" customWidth="1"/>
    <col min="7450" max="7450" width="17.26953125" style="1" customWidth="1"/>
    <col min="7451" max="7453" width="15" style="1" bestFit="1" customWidth="1"/>
    <col min="7454" max="7454" width="16" style="1" bestFit="1" customWidth="1"/>
    <col min="7455" max="7457" width="15" style="1" bestFit="1" customWidth="1"/>
    <col min="7458" max="7459" width="16" style="1" bestFit="1" customWidth="1"/>
    <col min="7460" max="7460" width="18.81640625" style="1" customWidth="1"/>
    <col min="7461" max="7461" width="17.81640625" style="1" bestFit="1" customWidth="1"/>
    <col min="7462" max="7702" width="9.1796875" style="1"/>
    <col min="7703" max="7703" width="79.26953125" style="1" bestFit="1" customWidth="1"/>
    <col min="7704" max="7704" width="20.1796875" style="1" customWidth="1"/>
    <col min="7705" max="7705" width="20.54296875" style="1" customWidth="1"/>
    <col min="7706" max="7706" width="17.26953125" style="1" customWidth="1"/>
    <col min="7707" max="7709" width="15" style="1" bestFit="1" customWidth="1"/>
    <col min="7710" max="7710" width="16" style="1" bestFit="1" customWidth="1"/>
    <col min="7711" max="7713" width="15" style="1" bestFit="1" customWidth="1"/>
    <col min="7714" max="7715" width="16" style="1" bestFit="1" customWidth="1"/>
    <col min="7716" max="7716" width="18.81640625" style="1" customWidth="1"/>
    <col min="7717" max="7717" width="17.81640625" style="1" bestFit="1" customWidth="1"/>
    <col min="7718" max="7958" width="9.1796875" style="1"/>
    <col min="7959" max="7959" width="79.26953125" style="1" bestFit="1" customWidth="1"/>
    <col min="7960" max="7960" width="20.1796875" style="1" customWidth="1"/>
    <col min="7961" max="7961" width="20.54296875" style="1" customWidth="1"/>
    <col min="7962" max="7962" width="17.26953125" style="1" customWidth="1"/>
    <col min="7963" max="7965" width="15" style="1" bestFit="1" customWidth="1"/>
    <col min="7966" max="7966" width="16" style="1" bestFit="1" customWidth="1"/>
    <col min="7967" max="7969" width="15" style="1" bestFit="1" customWidth="1"/>
    <col min="7970" max="7971" width="16" style="1" bestFit="1" customWidth="1"/>
    <col min="7972" max="7972" width="18.81640625" style="1" customWidth="1"/>
    <col min="7973" max="7973" width="17.81640625" style="1" bestFit="1" customWidth="1"/>
    <col min="7974" max="8214" width="9.1796875" style="1"/>
    <col min="8215" max="8215" width="79.26953125" style="1" bestFit="1" customWidth="1"/>
    <col min="8216" max="8216" width="20.1796875" style="1" customWidth="1"/>
    <col min="8217" max="8217" width="20.54296875" style="1" customWidth="1"/>
    <col min="8218" max="8218" width="17.26953125" style="1" customWidth="1"/>
    <col min="8219" max="8221" width="15" style="1" bestFit="1" customWidth="1"/>
    <col min="8222" max="8222" width="16" style="1" bestFit="1" customWidth="1"/>
    <col min="8223" max="8225" width="15" style="1" bestFit="1" customWidth="1"/>
    <col min="8226" max="8227" width="16" style="1" bestFit="1" customWidth="1"/>
    <col min="8228" max="8228" width="18.81640625" style="1" customWidth="1"/>
    <col min="8229" max="8229" width="17.81640625" style="1" bestFit="1" customWidth="1"/>
    <col min="8230" max="8470" width="9.1796875" style="1"/>
    <col min="8471" max="8471" width="79.26953125" style="1" bestFit="1" customWidth="1"/>
    <col min="8472" max="8472" width="20.1796875" style="1" customWidth="1"/>
    <col min="8473" max="8473" width="20.54296875" style="1" customWidth="1"/>
    <col min="8474" max="8474" width="17.26953125" style="1" customWidth="1"/>
    <col min="8475" max="8477" width="15" style="1" bestFit="1" customWidth="1"/>
    <col min="8478" max="8478" width="16" style="1" bestFit="1" customWidth="1"/>
    <col min="8479" max="8481" width="15" style="1" bestFit="1" customWidth="1"/>
    <col min="8482" max="8483" width="16" style="1" bestFit="1" customWidth="1"/>
    <col min="8484" max="8484" width="18.81640625" style="1" customWidth="1"/>
    <col min="8485" max="8485" width="17.81640625" style="1" bestFit="1" customWidth="1"/>
    <col min="8486" max="8726" width="9.1796875" style="1"/>
    <col min="8727" max="8727" width="79.26953125" style="1" bestFit="1" customWidth="1"/>
    <col min="8728" max="8728" width="20.1796875" style="1" customWidth="1"/>
    <col min="8729" max="8729" width="20.54296875" style="1" customWidth="1"/>
    <col min="8730" max="8730" width="17.26953125" style="1" customWidth="1"/>
    <col min="8731" max="8733" width="15" style="1" bestFit="1" customWidth="1"/>
    <col min="8734" max="8734" width="16" style="1" bestFit="1" customWidth="1"/>
    <col min="8735" max="8737" width="15" style="1" bestFit="1" customWidth="1"/>
    <col min="8738" max="8739" width="16" style="1" bestFit="1" customWidth="1"/>
    <col min="8740" max="8740" width="18.81640625" style="1" customWidth="1"/>
    <col min="8741" max="8741" width="17.81640625" style="1" bestFit="1" customWidth="1"/>
    <col min="8742" max="8982" width="9.1796875" style="1"/>
    <col min="8983" max="8983" width="79.26953125" style="1" bestFit="1" customWidth="1"/>
    <col min="8984" max="8984" width="20.1796875" style="1" customWidth="1"/>
    <col min="8985" max="8985" width="20.54296875" style="1" customWidth="1"/>
    <col min="8986" max="8986" width="17.26953125" style="1" customWidth="1"/>
    <col min="8987" max="8989" width="15" style="1" bestFit="1" customWidth="1"/>
    <col min="8990" max="8990" width="16" style="1" bestFit="1" customWidth="1"/>
    <col min="8991" max="8993" width="15" style="1" bestFit="1" customWidth="1"/>
    <col min="8994" max="8995" width="16" style="1" bestFit="1" customWidth="1"/>
    <col min="8996" max="8996" width="18.81640625" style="1" customWidth="1"/>
    <col min="8997" max="8997" width="17.81640625" style="1" bestFit="1" customWidth="1"/>
    <col min="8998" max="9238" width="9.1796875" style="1"/>
    <col min="9239" max="9239" width="79.26953125" style="1" bestFit="1" customWidth="1"/>
    <col min="9240" max="9240" width="20.1796875" style="1" customWidth="1"/>
    <col min="9241" max="9241" width="20.54296875" style="1" customWidth="1"/>
    <col min="9242" max="9242" width="17.26953125" style="1" customWidth="1"/>
    <col min="9243" max="9245" width="15" style="1" bestFit="1" customWidth="1"/>
    <col min="9246" max="9246" width="16" style="1" bestFit="1" customWidth="1"/>
    <col min="9247" max="9249" width="15" style="1" bestFit="1" customWidth="1"/>
    <col min="9250" max="9251" width="16" style="1" bestFit="1" customWidth="1"/>
    <col min="9252" max="9252" width="18.81640625" style="1" customWidth="1"/>
    <col min="9253" max="9253" width="17.81640625" style="1" bestFit="1" customWidth="1"/>
    <col min="9254" max="9494" width="9.1796875" style="1"/>
    <col min="9495" max="9495" width="79.26953125" style="1" bestFit="1" customWidth="1"/>
    <col min="9496" max="9496" width="20.1796875" style="1" customWidth="1"/>
    <col min="9497" max="9497" width="20.54296875" style="1" customWidth="1"/>
    <col min="9498" max="9498" width="17.26953125" style="1" customWidth="1"/>
    <col min="9499" max="9501" width="15" style="1" bestFit="1" customWidth="1"/>
    <col min="9502" max="9502" width="16" style="1" bestFit="1" customWidth="1"/>
    <col min="9503" max="9505" width="15" style="1" bestFit="1" customWidth="1"/>
    <col min="9506" max="9507" width="16" style="1" bestFit="1" customWidth="1"/>
    <col min="9508" max="9508" width="18.81640625" style="1" customWidth="1"/>
    <col min="9509" max="9509" width="17.81640625" style="1" bestFit="1" customWidth="1"/>
    <col min="9510" max="9750" width="9.1796875" style="1"/>
    <col min="9751" max="9751" width="79.26953125" style="1" bestFit="1" customWidth="1"/>
    <col min="9752" max="9752" width="20.1796875" style="1" customWidth="1"/>
    <col min="9753" max="9753" width="20.54296875" style="1" customWidth="1"/>
    <col min="9754" max="9754" width="17.26953125" style="1" customWidth="1"/>
    <col min="9755" max="9757" width="15" style="1" bestFit="1" customWidth="1"/>
    <col min="9758" max="9758" width="16" style="1" bestFit="1" customWidth="1"/>
    <col min="9759" max="9761" width="15" style="1" bestFit="1" customWidth="1"/>
    <col min="9762" max="9763" width="16" style="1" bestFit="1" customWidth="1"/>
    <col min="9764" max="9764" width="18.81640625" style="1" customWidth="1"/>
    <col min="9765" max="9765" width="17.81640625" style="1" bestFit="1" customWidth="1"/>
    <col min="9766" max="10006" width="9.1796875" style="1"/>
    <col min="10007" max="10007" width="79.26953125" style="1" bestFit="1" customWidth="1"/>
    <col min="10008" max="10008" width="20.1796875" style="1" customWidth="1"/>
    <col min="10009" max="10009" width="20.54296875" style="1" customWidth="1"/>
    <col min="10010" max="10010" width="17.26953125" style="1" customWidth="1"/>
    <col min="10011" max="10013" width="15" style="1" bestFit="1" customWidth="1"/>
    <col min="10014" max="10014" width="16" style="1" bestFit="1" customWidth="1"/>
    <col min="10015" max="10017" width="15" style="1" bestFit="1" customWidth="1"/>
    <col min="10018" max="10019" width="16" style="1" bestFit="1" customWidth="1"/>
    <col min="10020" max="10020" width="18.81640625" style="1" customWidth="1"/>
    <col min="10021" max="10021" width="17.81640625" style="1" bestFit="1" customWidth="1"/>
    <col min="10022" max="10262" width="9.1796875" style="1"/>
    <col min="10263" max="10263" width="79.26953125" style="1" bestFit="1" customWidth="1"/>
    <col min="10264" max="10264" width="20.1796875" style="1" customWidth="1"/>
    <col min="10265" max="10265" width="20.54296875" style="1" customWidth="1"/>
    <col min="10266" max="10266" width="17.26953125" style="1" customWidth="1"/>
    <col min="10267" max="10269" width="15" style="1" bestFit="1" customWidth="1"/>
    <col min="10270" max="10270" width="16" style="1" bestFit="1" customWidth="1"/>
    <col min="10271" max="10273" width="15" style="1" bestFit="1" customWidth="1"/>
    <col min="10274" max="10275" width="16" style="1" bestFit="1" customWidth="1"/>
    <col min="10276" max="10276" width="18.81640625" style="1" customWidth="1"/>
    <col min="10277" max="10277" width="17.81640625" style="1" bestFit="1" customWidth="1"/>
    <col min="10278" max="10518" width="9.1796875" style="1"/>
    <col min="10519" max="10519" width="79.26953125" style="1" bestFit="1" customWidth="1"/>
    <col min="10520" max="10520" width="20.1796875" style="1" customWidth="1"/>
    <col min="10521" max="10521" width="20.54296875" style="1" customWidth="1"/>
    <col min="10522" max="10522" width="17.26953125" style="1" customWidth="1"/>
    <col min="10523" max="10525" width="15" style="1" bestFit="1" customWidth="1"/>
    <col min="10526" max="10526" width="16" style="1" bestFit="1" customWidth="1"/>
    <col min="10527" max="10529" width="15" style="1" bestFit="1" customWidth="1"/>
    <col min="10530" max="10531" width="16" style="1" bestFit="1" customWidth="1"/>
    <col min="10532" max="10532" width="18.81640625" style="1" customWidth="1"/>
    <col min="10533" max="10533" width="17.81640625" style="1" bestFit="1" customWidth="1"/>
    <col min="10534" max="10774" width="9.1796875" style="1"/>
    <col min="10775" max="10775" width="79.26953125" style="1" bestFit="1" customWidth="1"/>
    <col min="10776" max="10776" width="20.1796875" style="1" customWidth="1"/>
    <col min="10777" max="10777" width="20.54296875" style="1" customWidth="1"/>
    <col min="10778" max="10778" width="17.26953125" style="1" customWidth="1"/>
    <col min="10779" max="10781" width="15" style="1" bestFit="1" customWidth="1"/>
    <col min="10782" max="10782" width="16" style="1" bestFit="1" customWidth="1"/>
    <col min="10783" max="10785" width="15" style="1" bestFit="1" customWidth="1"/>
    <col min="10786" max="10787" width="16" style="1" bestFit="1" customWidth="1"/>
    <col min="10788" max="10788" width="18.81640625" style="1" customWidth="1"/>
    <col min="10789" max="10789" width="17.81640625" style="1" bestFit="1" customWidth="1"/>
    <col min="10790" max="11030" width="9.1796875" style="1"/>
    <col min="11031" max="11031" width="79.26953125" style="1" bestFit="1" customWidth="1"/>
    <col min="11032" max="11032" width="20.1796875" style="1" customWidth="1"/>
    <col min="11033" max="11033" width="20.54296875" style="1" customWidth="1"/>
    <col min="11034" max="11034" width="17.26953125" style="1" customWidth="1"/>
    <col min="11035" max="11037" width="15" style="1" bestFit="1" customWidth="1"/>
    <col min="11038" max="11038" width="16" style="1" bestFit="1" customWidth="1"/>
    <col min="11039" max="11041" width="15" style="1" bestFit="1" customWidth="1"/>
    <col min="11042" max="11043" width="16" style="1" bestFit="1" customWidth="1"/>
    <col min="11044" max="11044" width="18.81640625" style="1" customWidth="1"/>
    <col min="11045" max="11045" width="17.81640625" style="1" bestFit="1" customWidth="1"/>
    <col min="11046" max="11286" width="9.1796875" style="1"/>
    <col min="11287" max="11287" width="79.26953125" style="1" bestFit="1" customWidth="1"/>
    <col min="11288" max="11288" width="20.1796875" style="1" customWidth="1"/>
    <col min="11289" max="11289" width="20.54296875" style="1" customWidth="1"/>
    <col min="11290" max="11290" width="17.26953125" style="1" customWidth="1"/>
    <col min="11291" max="11293" width="15" style="1" bestFit="1" customWidth="1"/>
    <col min="11294" max="11294" width="16" style="1" bestFit="1" customWidth="1"/>
    <col min="11295" max="11297" width="15" style="1" bestFit="1" customWidth="1"/>
    <col min="11298" max="11299" width="16" style="1" bestFit="1" customWidth="1"/>
    <col min="11300" max="11300" width="18.81640625" style="1" customWidth="1"/>
    <col min="11301" max="11301" width="17.81640625" style="1" bestFit="1" customWidth="1"/>
    <col min="11302" max="11542" width="9.1796875" style="1"/>
    <col min="11543" max="11543" width="79.26953125" style="1" bestFit="1" customWidth="1"/>
    <col min="11544" max="11544" width="20.1796875" style="1" customWidth="1"/>
    <col min="11545" max="11545" width="20.54296875" style="1" customWidth="1"/>
    <col min="11546" max="11546" width="17.26953125" style="1" customWidth="1"/>
    <col min="11547" max="11549" width="15" style="1" bestFit="1" customWidth="1"/>
    <col min="11550" max="11550" width="16" style="1" bestFit="1" customWidth="1"/>
    <col min="11551" max="11553" width="15" style="1" bestFit="1" customWidth="1"/>
    <col min="11554" max="11555" width="16" style="1" bestFit="1" customWidth="1"/>
    <col min="11556" max="11556" width="18.81640625" style="1" customWidth="1"/>
    <col min="11557" max="11557" width="17.81640625" style="1" bestFit="1" customWidth="1"/>
    <col min="11558" max="11798" width="9.1796875" style="1"/>
    <col min="11799" max="11799" width="79.26953125" style="1" bestFit="1" customWidth="1"/>
    <col min="11800" max="11800" width="20.1796875" style="1" customWidth="1"/>
    <col min="11801" max="11801" width="20.54296875" style="1" customWidth="1"/>
    <col min="11802" max="11802" width="17.26953125" style="1" customWidth="1"/>
    <col min="11803" max="11805" width="15" style="1" bestFit="1" customWidth="1"/>
    <col min="11806" max="11806" width="16" style="1" bestFit="1" customWidth="1"/>
    <col min="11807" max="11809" width="15" style="1" bestFit="1" customWidth="1"/>
    <col min="11810" max="11811" width="16" style="1" bestFit="1" customWidth="1"/>
    <col min="11812" max="11812" width="18.81640625" style="1" customWidth="1"/>
    <col min="11813" max="11813" width="17.81640625" style="1" bestFit="1" customWidth="1"/>
    <col min="11814" max="12054" width="9.1796875" style="1"/>
    <col min="12055" max="12055" width="79.26953125" style="1" bestFit="1" customWidth="1"/>
    <col min="12056" max="12056" width="20.1796875" style="1" customWidth="1"/>
    <col min="12057" max="12057" width="20.54296875" style="1" customWidth="1"/>
    <col min="12058" max="12058" width="17.26953125" style="1" customWidth="1"/>
    <col min="12059" max="12061" width="15" style="1" bestFit="1" customWidth="1"/>
    <col min="12062" max="12062" width="16" style="1" bestFit="1" customWidth="1"/>
    <col min="12063" max="12065" width="15" style="1" bestFit="1" customWidth="1"/>
    <col min="12066" max="12067" width="16" style="1" bestFit="1" customWidth="1"/>
    <col min="12068" max="12068" width="18.81640625" style="1" customWidth="1"/>
    <col min="12069" max="12069" width="17.81640625" style="1" bestFit="1" customWidth="1"/>
    <col min="12070" max="12310" width="9.1796875" style="1"/>
    <col min="12311" max="12311" width="79.26953125" style="1" bestFit="1" customWidth="1"/>
    <col min="12312" max="12312" width="20.1796875" style="1" customWidth="1"/>
    <col min="12313" max="12313" width="20.54296875" style="1" customWidth="1"/>
    <col min="12314" max="12314" width="17.26953125" style="1" customWidth="1"/>
    <col min="12315" max="12317" width="15" style="1" bestFit="1" customWidth="1"/>
    <col min="12318" max="12318" width="16" style="1" bestFit="1" customWidth="1"/>
    <col min="12319" max="12321" width="15" style="1" bestFit="1" customWidth="1"/>
    <col min="12322" max="12323" width="16" style="1" bestFit="1" customWidth="1"/>
    <col min="12324" max="12324" width="18.81640625" style="1" customWidth="1"/>
    <col min="12325" max="12325" width="17.81640625" style="1" bestFit="1" customWidth="1"/>
    <col min="12326" max="12566" width="9.1796875" style="1"/>
    <col min="12567" max="12567" width="79.26953125" style="1" bestFit="1" customWidth="1"/>
    <col min="12568" max="12568" width="20.1796875" style="1" customWidth="1"/>
    <col min="12569" max="12569" width="20.54296875" style="1" customWidth="1"/>
    <col min="12570" max="12570" width="17.26953125" style="1" customWidth="1"/>
    <col min="12571" max="12573" width="15" style="1" bestFit="1" customWidth="1"/>
    <col min="12574" max="12574" width="16" style="1" bestFit="1" customWidth="1"/>
    <col min="12575" max="12577" width="15" style="1" bestFit="1" customWidth="1"/>
    <col min="12578" max="12579" width="16" style="1" bestFit="1" customWidth="1"/>
    <col min="12580" max="12580" width="18.81640625" style="1" customWidth="1"/>
    <col min="12581" max="12581" width="17.81640625" style="1" bestFit="1" customWidth="1"/>
    <col min="12582" max="12822" width="9.1796875" style="1"/>
    <col min="12823" max="12823" width="79.26953125" style="1" bestFit="1" customWidth="1"/>
    <col min="12824" max="12824" width="20.1796875" style="1" customWidth="1"/>
    <col min="12825" max="12825" width="20.54296875" style="1" customWidth="1"/>
    <col min="12826" max="12826" width="17.26953125" style="1" customWidth="1"/>
    <col min="12827" max="12829" width="15" style="1" bestFit="1" customWidth="1"/>
    <col min="12830" max="12830" width="16" style="1" bestFit="1" customWidth="1"/>
    <col min="12831" max="12833" width="15" style="1" bestFit="1" customWidth="1"/>
    <col min="12834" max="12835" width="16" style="1" bestFit="1" customWidth="1"/>
    <col min="12836" max="12836" width="18.81640625" style="1" customWidth="1"/>
    <col min="12837" max="12837" width="17.81640625" style="1" bestFit="1" customWidth="1"/>
    <col min="12838" max="13078" width="9.1796875" style="1"/>
    <col min="13079" max="13079" width="79.26953125" style="1" bestFit="1" customWidth="1"/>
    <col min="13080" max="13080" width="20.1796875" style="1" customWidth="1"/>
    <col min="13081" max="13081" width="20.54296875" style="1" customWidth="1"/>
    <col min="13082" max="13082" width="17.26953125" style="1" customWidth="1"/>
    <col min="13083" max="13085" width="15" style="1" bestFit="1" customWidth="1"/>
    <col min="13086" max="13086" width="16" style="1" bestFit="1" customWidth="1"/>
    <col min="13087" max="13089" width="15" style="1" bestFit="1" customWidth="1"/>
    <col min="13090" max="13091" width="16" style="1" bestFit="1" customWidth="1"/>
    <col min="13092" max="13092" width="18.81640625" style="1" customWidth="1"/>
    <col min="13093" max="13093" width="17.81640625" style="1" bestFit="1" customWidth="1"/>
    <col min="13094" max="13334" width="9.1796875" style="1"/>
    <col min="13335" max="13335" width="79.26953125" style="1" bestFit="1" customWidth="1"/>
    <col min="13336" max="13336" width="20.1796875" style="1" customWidth="1"/>
    <col min="13337" max="13337" width="20.54296875" style="1" customWidth="1"/>
    <col min="13338" max="13338" width="17.26953125" style="1" customWidth="1"/>
    <col min="13339" max="13341" width="15" style="1" bestFit="1" customWidth="1"/>
    <col min="13342" max="13342" width="16" style="1" bestFit="1" customWidth="1"/>
    <col min="13343" max="13345" width="15" style="1" bestFit="1" customWidth="1"/>
    <col min="13346" max="13347" width="16" style="1" bestFit="1" customWidth="1"/>
    <col min="13348" max="13348" width="18.81640625" style="1" customWidth="1"/>
    <col min="13349" max="13349" width="17.81640625" style="1" bestFit="1" customWidth="1"/>
    <col min="13350" max="13590" width="9.1796875" style="1"/>
    <col min="13591" max="13591" width="79.26953125" style="1" bestFit="1" customWidth="1"/>
    <col min="13592" max="13592" width="20.1796875" style="1" customWidth="1"/>
    <col min="13593" max="13593" width="20.54296875" style="1" customWidth="1"/>
    <col min="13594" max="13594" width="17.26953125" style="1" customWidth="1"/>
    <col min="13595" max="13597" width="15" style="1" bestFit="1" customWidth="1"/>
    <col min="13598" max="13598" width="16" style="1" bestFit="1" customWidth="1"/>
    <col min="13599" max="13601" width="15" style="1" bestFit="1" customWidth="1"/>
    <col min="13602" max="13603" width="16" style="1" bestFit="1" customWidth="1"/>
    <col min="13604" max="13604" width="18.81640625" style="1" customWidth="1"/>
    <col min="13605" max="13605" width="17.81640625" style="1" bestFit="1" customWidth="1"/>
    <col min="13606" max="13846" width="9.1796875" style="1"/>
    <col min="13847" max="13847" width="79.26953125" style="1" bestFit="1" customWidth="1"/>
    <col min="13848" max="13848" width="20.1796875" style="1" customWidth="1"/>
    <col min="13849" max="13849" width="20.54296875" style="1" customWidth="1"/>
    <col min="13850" max="13850" width="17.26953125" style="1" customWidth="1"/>
    <col min="13851" max="13853" width="15" style="1" bestFit="1" customWidth="1"/>
    <col min="13854" max="13854" width="16" style="1" bestFit="1" customWidth="1"/>
    <col min="13855" max="13857" width="15" style="1" bestFit="1" customWidth="1"/>
    <col min="13858" max="13859" width="16" style="1" bestFit="1" customWidth="1"/>
    <col min="13860" max="13860" width="18.81640625" style="1" customWidth="1"/>
    <col min="13861" max="13861" width="17.81640625" style="1" bestFit="1" customWidth="1"/>
    <col min="13862" max="14102" width="9.1796875" style="1"/>
    <col min="14103" max="14103" width="79.26953125" style="1" bestFit="1" customWidth="1"/>
    <col min="14104" max="14104" width="20.1796875" style="1" customWidth="1"/>
    <col min="14105" max="14105" width="20.54296875" style="1" customWidth="1"/>
    <col min="14106" max="14106" width="17.26953125" style="1" customWidth="1"/>
    <col min="14107" max="14109" width="15" style="1" bestFit="1" customWidth="1"/>
    <col min="14110" max="14110" width="16" style="1" bestFit="1" customWidth="1"/>
    <col min="14111" max="14113" width="15" style="1" bestFit="1" customWidth="1"/>
    <col min="14114" max="14115" width="16" style="1" bestFit="1" customWidth="1"/>
    <col min="14116" max="14116" width="18.81640625" style="1" customWidth="1"/>
    <col min="14117" max="14117" width="17.81640625" style="1" bestFit="1" customWidth="1"/>
    <col min="14118" max="14358" width="9.1796875" style="1"/>
    <col min="14359" max="14359" width="79.26953125" style="1" bestFit="1" customWidth="1"/>
    <col min="14360" max="14360" width="20.1796875" style="1" customWidth="1"/>
    <col min="14361" max="14361" width="20.54296875" style="1" customWidth="1"/>
    <col min="14362" max="14362" width="17.26953125" style="1" customWidth="1"/>
    <col min="14363" max="14365" width="15" style="1" bestFit="1" customWidth="1"/>
    <col min="14366" max="14366" width="16" style="1" bestFit="1" customWidth="1"/>
    <col min="14367" max="14369" width="15" style="1" bestFit="1" customWidth="1"/>
    <col min="14370" max="14371" width="16" style="1" bestFit="1" customWidth="1"/>
    <col min="14372" max="14372" width="18.81640625" style="1" customWidth="1"/>
    <col min="14373" max="14373" width="17.81640625" style="1" bestFit="1" customWidth="1"/>
    <col min="14374" max="14614" width="9.1796875" style="1"/>
    <col min="14615" max="14615" width="79.26953125" style="1" bestFit="1" customWidth="1"/>
    <col min="14616" max="14616" width="20.1796875" style="1" customWidth="1"/>
    <col min="14617" max="14617" width="20.54296875" style="1" customWidth="1"/>
    <col min="14618" max="14618" width="17.26953125" style="1" customWidth="1"/>
    <col min="14619" max="14621" width="15" style="1" bestFit="1" customWidth="1"/>
    <col min="14622" max="14622" width="16" style="1" bestFit="1" customWidth="1"/>
    <col min="14623" max="14625" width="15" style="1" bestFit="1" customWidth="1"/>
    <col min="14626" max="14627" width="16" style="1" bestFit="1" customWidth="1"/>
    <col min="14628" max="14628" width="18.81640625" style="1" customWidth="1"/>
    <col min="14629" max="14629" width="17.81640625" style="1" bestFit="1" customWidth="1"/>
    <col min="14630" max="14870" width="9.1796875" style="1"/>
    <col min="14871" max="14871" width="79.26953125" style="1" bestFit="1" customWidth="1"/>
    <col min="14872" max="14872" width="20.1796875" style="1" customWidth="1"/>
    <col min="14873" max="14873" width="20.54296875" style="1" customWidth="1"/>
    <col min="14874" max="14874" width="17.26953125" style="1" customWidth="1"/>
    <col min="14875" max="14877" width="15" style="1" bestFit="1" customWidth="1"/>
    <col min="14878" max="14878" width="16" style="1" bestFit="1" customWidth="1"/>
    <col min="14879" max="14881" width="15" style="1" bestFit="1" customWidth="1"/>
    <col min="14882" max="14883" width="16" style="1" bestFit="1" customWidth="1"/>
    <col min="14884" max="14884" width="18.81640625" style="1" customWidth="1"/>
    <col min="14885" max="14885" width="17.81640625" style="1" bestFit="1" customWidth="1"/>
    <col min="14886" max="15126" width="9.1796875" style="1"/>
    <col min="15127" max="15127" width="79.26953125" style="1" bestFit="1" customWidth="1"/>
    <col min="15128" max="15128" width="20.1796875" style="1" customWidth="1"/>
    <col min="15129" max="15129" width="20.54296875" style="1" customWidth="1"/>
    <col min="15130" max="15130" width="17.26953125" style="1" customWidth="1"/>
    <col min="15131" max="15133" width="15" style="1" bestFit="1" customWidth="1"/>
    <col min="15134" max="15134" width="16" style="1" bestFit="1" customWidth="1"/>
    <col min="15135" max="15137" width="15" style="1" bestFit="1" customWidth="1"/>
    <col min="15138" max="15139" width="16" style="1" bestFit="1" customWidth="1"/>
    <col min="15140" max="15140" width="18.81640625" style="1" customWidth="1"/>
    <col min="15141" max="15141" width="17.81640625" style="1" bestFit="1" customWidth="1"/>
    <col min="15142" max="15382" width="9.1796875" style="1"/>
    <col min="15383" max="15383" width="79.26953125" style="1" bestFit="1" customWidth="1"/>
    <col min="15384" max="15384" width="20.1796875" style="1" customWidth="1"/>
    <col min="15385" max="15385" width="20.54296875" style="1" customWidth="1"/>
    <col min="15386" max="15386" width="17.26953125" style="1" customWidth="1"/>
    <col min="15387" max="15389" width="15" style="1" bestFit="1" customWidth="1"/>
    <col min="15390" max="15390" width="16" style="1" bestFit="1" customWidth="1"/>
    <col min="15391" max="15393" width="15" style="1" bestFit="1" customWidth="1"/>
    <col min="15394" max="15395" width="16" style="1" bestFit="1" customWidth="1"/>
    <col min="15396" max="15396" width="18.81640625" style="1" customWidth="1"/>
    <col min="15397" max="15397" width="17.81640625" style="1" bestFit="1" customWidth="1"/>
    <col min="15398" max="15638" width="9.1796875" style="1"/>
    <col min="15639" max="15639" width="79.26953125" style="1" bestFit="1" customWidth="1"/>
    <col min="15640" max="15640" width="20.1796875" style="1" customWidth="1"/>
    <col min="15641" max="15641" width="20.54296875" style="1" customWidth="1"/>
    <col min="15642" max="15642" width="17.26953125" style="1" customWidth="1"/>
    <col min="15643" max="15645" width="15" style="1" bestFit="1" customWidth="1"/>
    <col min="15646" max="15646" width="16" style="1" bestFit="1" customWidth="1"/>
    <col min="15647" max="15649" width="15" style="1" bestFit="1" customWidth="1"/>
    <col min="15650" max="15651" width="16" style="1" bestFit="1" customWidth="1"/>
    <col min="15652" max="15652" width="18.81640625" style="1" customWidth="1"/>
    <col min="15653" max="15653" width="17.81640625" style="1" bestFit="1" customWidth="1"/>
    <col min="15654" max="15894" width="9.1796875" style="1"/>
    <col min="15895" max="15895" width="79.26953125" style="1" bestFit="1" customWidth="1"/>
    <col min="15896" max="15896" width="20.1796875" style="1" customWidth="1"/>
    <col min="15897" max="15897" width="20.54296875" style="1" customWidth="1"/>
    <col min="15898" max="15898" width="17.26953125" style="1" customWidth="1"/>
    <col min="15899" max="15901" width="15" style="1" bestFit="1" customWidth="1"/>
    <col min="15902" max="15902" width="16" style="1" bestFit="1" customWidth="1"/>
    <col min="15903" max="15905" width="15" style="1" bestFit="1" customWidth="1"/>
    <col min="15906" max="15907" width="16" style="1" bestFit="1" customWidth="1"/>
    <col min="15908" max="15908" width="18.81640625" style="1" customWidth="1"/>
    <col min="15909" max="15909" width="17.81640625" style="1" bestFit="1" customWidth="1"/>
    <col min="15910" max="16150" width="9.1796875" style="1"/>
    <col min="16151" max="16151" width="79.26953125" style="1" bestFit="1" customWidth="1"/>
    <col min="16152" max="16152" width="20.1796875" style="1" customWidth="1"/>
    <col min="16153" max="16153" width="20.54296875" style="1" customWidth="1"/>
    <col min="16154" max="16154" width="17.26953125" style="1" customWidth="1"/>
    <col min="16155" max="16157" width="15" style="1" bestFit="1" customWidth="1"/>
    <col min="16158" max="16158" width="16" style="1" bestFit="1" customWidth="1"/>
    <col min="16159" max="16161" width="15" style="1" bestFit="1" customWidth="1"/>
    <col min="16162" max="16163" width="16" style="1" bestFit="1" customWidth="1"/>
    <col min="16164" max="16164" width="18.81640625" style="1" customWidth="1"/>
    <col min="16165" max="16165" width="17.81640625" style="1" bestFit="1" customWidth="1"/>
    <col min="16166" max="16384" width="9.1796875" style="1"/>
  </cols>
  <sheetData>
    <row r="1" spans="1:36" ht="50.15" customHeight="1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/>
      <c r="AJ1" s="5"/>
    </row>
    <row r="2" spans="1:36" ht="19.5" x14ac:dyDescent="0.3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5"/>
    </row>
    <row r="3" spans="1:36" ht="19.5" x14ac:dyDescent="0.3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/>
      <c r="AJ3" s="5"/>
    </row>
    <row r="4" spans="1:36" ht="19.5" x14ac:dyDescent="0.3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  <c r="AJ4" s="5"/>
    </row>
    <row r="5" spans="1:36" x14ac:dyDescent="0.3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36" x14ac:dyDescent="0.35"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6" s="17" customFormat="1" ht="31" customHeight="1" x14ac:dyDescent="0.3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6" x14ac:dyDescent="0.3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10"/>
      <c r="T8" s="10"/>
      <c r="U8" s="10"/>
      <c r="V8" s="10"/>
      <c r="W8" s="10"/>
      <c r="X8" s="10"/>
      <c r="Y8" s="10"/>
      <c r="Z8" s="10"/>
      <c r="AA8" s="10"/>
      <c r="AJ8" s="1"/>
    </row>
    <row r="9" spans="1:36" ht="15.5" x14ac:dyDescent="0.35">
      <c r="A9" s="18"/>
      <c r="B9" s="25" t="s">
        <v>21</v>
      </c>
      <c r="C9" s="26">
        <v>1207878530</v>
      </c>
      <c r="D9" s="27">
        <v>0</v>
      </c>
      <c r="E9" s="28">
        <v>72153744.140000001</v>
      </c>
      <c r="F9" s="28">
        <v>71912245.300000012</v>
      </c>
      <c r="G9" s="28">
        <v>75258747.810000002</v>
      </c>
      <c r="H9" s="28">
        <v>76749594.910000011</v>
      </c>
      <c r="I9" s="28">
        <f t="shared" ref="I9:P9" si="0">SUM(I10:I14)</f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ref="Q9" si="1">SUM(E9:P9)</f>
        <v>296074332.16000003</v>
      </c>
      <c r="R9" s="24"/>
      <c r="S9" s="10"/>
      <c r="T9" s="10"/>
      <c r="U9" s="10"/>
      <c r="V9" s="10"/>
      <c r="W9" s="10"/>
      <c r="X9" s="10"/>
      <c r="Y9" s="10"/>
      <c r="Z9" s="10"/>
      <c r="AA9" s="10"/>
      <c r="AJ9" s="1"/>
    </row>
    <row r="10" spans="1:36" ht="15.5" x14ac:dyDescent="0.35">
      <c r="A10" s="18" t="str">
        <f>+LEFT(B10,5)</f>
        <v>2.1.1</v>
      </c>
      <c r="B10" s="29" t="s">
        <v>22</v>
      </c>
      <c r="C10" s="30">
        <v>849769322</v>
      </c>
      <c r="D10" s="31"/>
      <c r="E10" s="32">
        <v>59277500.009999998</v>
      </c>
      <c r="F10" s="32">
        <v>58924000.010000005</v>
      </c>
      <c r="G10" s="32">
        <v>62159197.869999997</v>
      </c>
      <c r="H10" s="32">
        <v>63415032.350000009</v>
      </c>
      <c r="I10" s="32"/>
      <c r="J10" s="32"/>
      <c r="K10" s="32"/>
      <c r="L10" s="32"/>
      <c r="M10" s="32"/>
      <c r="N10" s="32"/>
      <c r="O10" s="32"/>
      <c r="P10" s="32"/>
      <c r="Q10" s="33">
        <f>SUM(E10:P10)</f>
        <v>243775730.24000001</v>
      </c>
      <c r="R10" s="24"/>
      <c r="S10" s="10"/>
      <c r="T10" s="10"/>
      <c r="U10" s="10"/>
      <c r="V10" s="10"/>
      <c r="W10" s="10"/>
      <c r="X10" s="10"/>
      <c r="Y10" s="10"/>
      <c r="Z10" s="10"/>
      <c r="AA10" s="10"/>
      <c r="AJ10" s="1"/>
    </row>
    <row r="11" spans="1:36" ht="15.5" x14ac:dyDescent="0.35">
      <c r="A11" s="18" t="str">
        <f t="shared" ref="A11:A73" si="2">+LEFT(B11,5)</f>
        <v>2.1.2</v>
      </c>
      <c r="B11" s="29" t="s">
        <v>23</v>
      </c>
      <c r="C11" s="30">
        <v>171446400</v>
      </c>
      <c r="D11" s="31"/>
      <c r="E11" s="32">
        <v>4002700</v>
      </c>
      <c r="F11" s="32">
        <v>4170700</v>
      </c>
      <c r="G11" s="32">
        <v>4170700</v>
      </c>
      <c r="H11" s="32">
        <v>4195700</v>
      </c>
      <c r="I11" s="32"/>
      <c r="J11" s="32"/>
      <c r="K11" s="32"/>
      <c r="L11" s="32"/>
      <c r="M11" s="32"/>
      <c r="N11" s="32"/>
      <c r="O11" s="32"/>
      <c r="P11" s="32"/>
      <c r="Q11" s="33">
        <f t="shared" ref="Q11:Q69" si="3">SUM(E11:P11)</f>
        <v>16539800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J11" s="1"/>
    </row>
    <row r="12" spans="1:36" ht="15.5" x14ac:dyDescent="0.35">
      <c r="A12" s="18" t="str">
        <f t="shared" si="2"/>
        <v>2.1.3</v>
      </c>
      <c r="B12" s="29" t="s">
        <v>24</v>
      </c>
      <c r="C12" s="30">
        <v>0</v>
      </c>
      <c r="D12" s="31"/>
      <c r="E12" s="32">
        <v>0</v>
      </c>
      <c r="F12" s="32">
        <v>0</v>
      </c>
      <c r="G12" s="32">
        <v>0</v>
      </c>
      <c r="H12" s="32">
        <v>0</v>
      </c>
      <c r="I12" s="32"/>
      <c r="J12" s="32"/>
      <c r="K12" s="32"/>
      <c r="L12" s="32"/>
      <c r="M12" s="32"/>
      <c r="N12" s="32"/>
      <c r="O12" s="32"/>
      <c r="P12" s="32"/>
      <c r="Q12" s="33">
        <f t="shared" si="3"/>
        <v>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J12" s="1"/>
    </row>
    <row r="13" spans="1:36" ht="15.5" x14ac:dyDescent="0.35">
      <c r="A13" s="18" t="str">
        <f t="shared" si="2"/>
        <v>2.1.4</v>
      </c>
      <c r="B13" s="29" t="s">
        <v>25</v>
      </c>
      <c r="C13" s="30">
        <v>72000000</v>
      </c>
      <c r="D13" s="31"/>
      <c r="E13" s="32">
        <v>0</v>
      </c>
      <c r="F13" s="32">
        <v>0</v>
      </c>
      <c r="G13" s="32">
        <v>0</v>
      </c>
      <c r="H13" s="32">
        <v>0</v>
      </c>
      <c r="I13" s="32"/>
      <c r="J13" s="32"/>
      <c r="K13" s="32"/>
      <c r="L13" s="32"/>
      <c r="M13" s="32"/>
      <c r="N13" s="32"/>
      <c r="O13" s="32"/>
      <c r="P13" s="32"/>
      <c r="Q13" s="33">
        <f t="shared" si="3"/>
        <v>0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J13" s="1"/>
    </row>
    <row r="14" spans="1:36" ht="15.5" x14ac:dyDescent="0.35">
      <c r="A14" s="18" t="str">
        <f t="shared" si="2"/>
        <v>2.1.5</v>
      </c>
      <c r="B14" s="29" t="s">
        <v>26</v>
      </c>
      <c r="C14" s="30">
        <v>114662808</v>
      </c>
      <c r="D14" s="31"/>
      <c r="E14" s="32">
        <v>8873544.129999999</v>
      </c>
      <c r="F14" s="32">
        <v>8817545.2899999991</v>
      </c>
      <c r="G14" s="32">
        <v>8928849.9399999995</v>
      </c>
      <c r="H14" s="32">
        <v>9138862.5599999968</v>
      </c>
      <c r="I14" s="32"/>
      <c r="J14" s="32"/>
      <c r="K14" s="32"/>
      <c r="L14" s="32"/>
      <c r="M14" s="32"/>
      <c r="N14" s="32"/>
      <c r="O14" s="32"/>
      <c r="P14" s="32"/>
      <c r="Q14" s="33">
        <f t="shared" si="3"/>
        <v>35758801.919999994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J14" s="1"/>
    </row>
    <row r="15" spans="1:36" s="11" customFormat="1" ht="15.5" x14ac:dyDescent="0.35">
      <c r="A15" s="34"/>
      <c r="B15" s="35" t="s">
        <v>27</v>
      </c>
      <c r="C15" s="36">
        <v>534557814</v>
      </c>
      <c r="D15" s="37">
        <v>0</v>
      </c>
      <c r="E15" s="38">
        <v>7215399.1100000003</v>
      </c>
      <c r="F15" s="38">
        <v>14793050.9</v>
      </c>
      <c r="G15" s="38">
        <v>28651257.710000001</v>
      </c>
      <c r="H15" s="38">
        <v>43162794.650000006</v>
      </c>
      <c r="I15" s="38">
        <f>SUM(I16:I24)</f>
        <v>0</v>
      </c>
      <c r="J15" s="38">
        <f>SUM(J16:J24)</f>
        <v>0</v>
      </c>
      <c r="K15" s="38">
        <f>SUM(K16:K24)</f>
        <v>0</v>
      </c>
      <c r="L15" s="38">
        <f>SUM(L16:L24)</f>
        <v>0</v>
      </c>
      <c r="M15" s="38">
        <f>SUM(M16:M24)</f>
        <v>0</v>
      </c>
      <c r="N15" s="38">
        <f t="shared" ref="N15:P15" si="4">SUM(N16:N24)</f>
        <v>0</v>
      </c>
      <c r="O15" s="38">
        <f t="shared" si="4"/>
        <v>0</v>
      </c>
      <c r="P15" s="38">
        <f t="shared" si="4"/>
        <v>0</v>
      </c>
      <c r="Q15" s="38">
        <f t="shared" si="3"/>
        <v>93822502.370000005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36" ht="15.5" x14ac:dyDescent="0.35">
      <c r="A16" s="18" t="str">
        <f t="shared" si="2"/>
        <v>2.2.1</v>
      </c>
      <c r="B16" s="39" t="s">
        <v>28</v>
      </c>
      <c r="C16" s="30">
        <v>51813564</v>
      </c>
      <c r="D16" s="31"/>
      <c r="E16" s="32">
        <v>3408311.83</v>
      </c>
      <c r="F16" s="32">
        <v>3600057.0799999996</v>
      </c>
      <c r="G16" s="32">
        <v>3649344.94</v>
      </c>
      <c r="H16" s="32">
        <v>3359010.3399999994</v>
      </c>
      <c r="I16" s="32"/>
      <c r="J16" s="32"/>
      <c r="K16" s="32"/>
      <c r="L16" s="32"/>
      <c r="M16" s="32"/>
      <c r="N16" s="32"/>
      <c r="O16" s="32"/>
      <c r="P16" s="32"/>
      <c r="Q16" s="33">
        <f t="shared" si="3"/>
        <v>14016724.189999999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J16" s="1"/>
    </row>
    <row r="17" spans="1:36" ht="15.5" x14ac:dyDescent="0.35">
      <c r="A17" s="18" t="str">
        <f t="shared" si="2"/>
        <v>2.2.2</v>
      </c>
      <c r="B17" s="39" t="s">
        <v>29</v>
      </c>
      <c r="C17" s="30">
        <v>54000000</v>
      </c>
      <c r="D17" s="31"/>
      <c r="E17" s="32">
        <v>309090.88</v>
      </c>
      <c r="F17" s="32">
        <v>200000</v>
      </c>
      <c r="G17" s="32">
        <v>660966.88</v>
      </c>
      <c r="H17" s="32">
        <v>1300000</v>
      </c>
      <c r="I17" s="32"/>
      <c r="J17" s="32"/>
      <c r="K17" s="32"/>
      <c r="L17" s="32"/>
      <c r="M17" s="32"/>
      <c r="N17" s="32"/>
      <c r="O17" s="32"/>
      <c r="P17" s="32"/>
      <c r="Q17" s="33">
        <f t="shared" si="3"/>
        <v>2470057.7599999998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J17" s="1"/>
    </row>
    <row r="18" spans="1:36" ht="15.5" x14ac:dyDescent="0.35">
      <c r="A18" s="18" t="str">
        <f t="shared" si="2"/>
        <v>2.2.3</v>
      </c>
      <c r="B18" s="39" t="s">
        <v>30</v>
      </c>
      <c r="C18" s="30">
        <v>56900000</v>
      </c>
      <c r="D18" s="31"/>
      <c r="E18" s="32">
        <v>0</v>
      </c>
      <c r="F18" s="32">
        <v>2662296.7599999998</v>
      </c>
      <c r="G18" s="32">
        <v>1097536.1100000001</v>
      </c>
      <c r="H18" s="32">
        <v>3951686.3200000003</v>
      </c>
      <c r="I18" s="32"/>
      <c r="J18" s="32"/>
      <c r="K18" s="32"/>
      <c r="L18" s="32"/>
      <c r="M18" s="32"/>
      <c r="N18" s="32"/>
      <c r="O18" s="32"/>
      <c r="P18" s="32"/>
      <c r="Q18" s="33">
        <f t="shared" si="3"/>
        <v>7711519.1900000004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J18" s="1"/>
    </row>
    <row r="19" spans="1:36" ht="15.5" x14ac:dyDescent="0.35">
      <c r="A19" s="18" t="str">
        <f t="shared" si="2"/>
        <v>2.2.4</v>
      </c>
      <c r="B19" s="39" t="s">
        <v>31</v>
      </c>
      <c r="C19" s="30">
        <v>0</v>
      </c>
      <c r="D19" s="31"/>
      <c r="E19" s="32">
        <v>0</v>
      </c>
      <c r="F19" s="32">
        <v>0</v>
      </c>
      <c r="G19" s="32">
        <v>234000</v>
      </c>
      <c r="H19" s="32">
        <v>0</v>
      </c>
      <c r="I19" s="32"/>
      <c r="J19" s="32"/>
      <c r="K19" s="32"/>
      <c r="L19" s="32"/>
      <c r="M19" s="32"/>
      <c r="N19" s="32"/>
      <c r="O19" s="32"/>
      <c r="P19" s="32"/>
      <c r="Q19" s="33">
        <f t="shared" si="3"/>
        <v>234000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J19" s="1"/>
    </row>
    <row r="20" spans="1:36" ht="15.5" x14ac:dyDescent="0.35">
      <c r="A20" s="18" t="str">
        <f t="shared" si="2"/>
        <v>2.2.5</v>
      </c>
      <c r="B20" s="39" t="s">
        <v>32</v>
      </c>
      <c r="C20" s="30">
        <v>79659500</v>
      </c>
      <c r="D20" s="31"/>
      <c r="E20" s="32">
        <v>579455.52</v>
      </c>
      <c r="F20" s="32">
        <v>488650.44999999995</v>
      </c>
      <c r="G20" s="32">
        <v>8140057.5700000003</v>
      </c>
      <c r="H20" s="32">
        <v>24315908.350000001</v>
      </c>
      <c r="I20" s="32"/>
      <c r="J20" s="32"/>
      <c r="K20" s="32"/>
      <c r="L20" s="32"/>
      <c r="M20" s="32"/>
      <c r="N20" s="32"/>
      <c r="O20" s="32"/>
      <c r="P20" s="32"/>
      <c r="Q20" s="33">
        <f t="shared" si="3"/>
        <v>33524071.890000001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J20" s="1"/>
    </row>
    <row r="21" spans="1:36" ht="15.5" x14ac:dyDescent="0.35">
      <c r="A21" s="18" t="str">
        <f t="shared" si="2"/>
        <v>2.2.6</v>
      </c>
      <c r="B21" s="39" t="s">
        <v>33</v>
      </c>
      <c r="C21" s="30">
        <v>60080000</v>
      </c>
      <c r="D21" s="31"/>
      <c r="E21" s="32">
        <v>2725787.62</v>
      </c>
      <c r="F21" s="32">
        <v>1132134.6299999999</v>
      </c>
      <c r="G21" s="32">
        <v>3469412.3200000003</v>
      </c>
      <c r="H21" s="32">
        <v>3187142.8600000003</v>
      </c>
      <c r="I21" s="32"/>
      <c r="J21" s="32"/>
      <c r="K21" s="32"/>
      <c r="L21" s="32"/>
      <c r="M21" s="32"/>
      <c r="N21" s="32"/>
      <c r="O21" s="32"/>
      <c r="P21" s="32"/>
      <c r="Q21" s="33">
        <f t="shared" si="3"/>
        <v>10514477.43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J21" s="1"/>
    </row>
    <row r="22" spans="1:36" ht="31" x14ac:dyDescent="0.35">
      <c r="A22" s="18" t="str">
        <f t="shared" si="2"/>
        <v>2.2.7</v>
      </c>
      <c r="B22" s="39" t="s">
        <v>34</v>
      </c>
      <c r="C22" s="30">
        <v>13200000</v>
      </c>
      <c r="D22" s="31"/>
      <c r="E22" s="32">
        <v>65903.259999999995</v>
      </c>
      <c r="F22" s="32">
        <v>43164.01</v>
      </c>
      <c r="G22" s="32">
        <v>1928408.26</v>
      </c>
      <c r="H22" s="32">
        <v>-250366.6999999999</v>
      </c>
      <c r="I22" s="32"/>
      <c r="J22" s="32"/>
      <c r="K22" s="32"/>
      <c r="L22" s="32"/>
      <c r="M22" s="32"/>
      <c r="N22" s="32"/>
      <c r="O22" s="32"/>
      <c r="P22" s="32"/>
      <c r="Q22" s="33">
        <f t="shared" si="3"/>
        <v>1787108.83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J22" s="1"/>
    </row>
    <row r="23" spans="1:36" ht="31" x14ac:dyDescent="0.35">
      <c r="A23" s="18" t="str">
        <f t="shared" si="2"/>
        <v>2.2.8</v>
      </c>
      <c r="B23" s="39" t="s">
        <v>35</v>
      </c>
      <c r="C23" s="30">
        <v>151904750</v>
      </c>
      <c r="D23" s="31"/>
      <c r="E23" s="32">
        <v>45430</v>
      </c>
      <c r="F23" s="32">
        <v>6378414.9700000007</v>
      </c>
      <c r="G23" s="32">
        <v>7283109.5299999993</v>
      </c>
      <c r="H23" s="32">
        <v>6754742.9500000002</v>
      </c>
      <c r="I23" s="32"/>
      <c r="J23" s="32"/>
      <c r="K23" s="32"/>
      <c r="L23" s="32"/>
      <c r="M23" s="32"/>
      <c r="N23" s="32"/>
      <c r="O23" s="32"/>
      <c r="P23" s="32"/>
      <c r="Q23" s="33">
        <f t="shared" si="3"/>
        <v>20461697.449999999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J23" s="1"/>
    </row>
    <row r="24" spans="1:36" ht="15.5" x14ac:dyDescent="0.35">
      <c r="A24" s="18" t="str">
        <f t="shared" si="2"/>
        <v>2.2.9</v>
      </c>
      <c r="B24" s="39" t="s">
        <v>36</v>
      </c>
      <c r="C24" s="30">
        <v>67000000</v>
      </c>
      <c r="D24" s="31"/>
      <c r="E24" s="32">
        <v>81420</v>
      </c>
      <c r="F24" s="32">
        <v>288333</v>
      </c>
      <c r="G24" s="32">
        <v>2188422.1</v>
      </c>
      <c r="H24" s="32">
        <v>544670.53</v>
      </c>
      <c r="I24" s="32"/>
      <c r="J24" s="32"/>
      <c r="K24" s="32"/>
      <c r="L24" s="32"/>
      <c r="M24" s="32"/>
      <c r="N24" s="32"/>
      <c r="O24" s="32"/>
      <c r="P24" s="32"/>
      <c r="Q24" s="33">
        <f t="shared" si="3"/>
        <v>3102845.63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J24" s="1"/>
    </row>
    <row r="25" spans="1:36" s="11" customFormat="1" ht="15.5" x14ac:dyDescent="0.35">
      <c r="A25" s="34"/>
      <c r="B25" s="35" t="s">
        <v>37</v>
      </c>
      <c r="C25" s="36">
        <v>324462054</v>
      </c>
      <c r="D25" s="37">
        <v>0</v>
      </c>
      <c r="E25" s="38">
        <v>212654.5</v>
      </c>
      <c r="F25" s="38">
        <v>8350715.0899999999</v>
      </c>
      <c r="G25" s="38">
        <v>14070412.84</v>
      </c>
      <c r="H25" s="38">
        <v>32659853.840000004</v>
      </c>
      <c r="I25" s="38">
        <f t="shared" ref="I25:P25" si="5">SUM(I26:I33)</f>
        <v>0</v>
      </c>
      <c r="J25" s="38">
        <f t="shared" si="5"/>
        <v>0</v>
      </c>
      <c r="K25" s="38">
        <f t="shared" si="5"/>
        <v>0</v>
      </c>
      <c r="L25" s="38">
        <f t="shared" si="5"/>
        <v>0</v>
      </c>
      <c r="M25" s="38">
        <f t="shared" si="5"/>
        <v>0</v>
      </c>
      <c r="N25" s="38">
        <f t="shared" si="5"/>
        <v>0</v>
      </c>
      <c r="O25" s="38">
        <f t="shared" si="5"/>
        <v>0</v>
      </c>
      <c r="P25" s="38">
        <f t="shared" si="5"/>
        <v>0</v>
      </c>
      <c r="Q25" s="38">
        <f t="shared" si="3"/>
        <v>55293636.270000003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36" ht="22.5" customHeight="1" x14ac:dyDescent="0.35">
      <c r="A26" s="18" t="str">
        <f t="shared" si="2"/>
        <v>2.3.1</v>
      </c>
      <c r="B26" s="39" t="s">
        <v>38</v>
      </c>
      <c r="C26" s="30">
        <v>18000000</v>
      </c>
      <c r="D26" s="31"/>
      <c r="E26" s="32">
        <v>209893.3</v>
      </c>
      <c r="F26" s="32">
        <v>322062.96999999997</v>
      </c>
      <c r="G26" s="32">
        <v>888634.97</v>
      </c>
      <c r="H26" s="32">
        <v>2386907.8400000003</v>
      </c>
      <c r="I26" s="32"/>
      <c r="J26" s="32"/>
      <c r="K26" s="32"/>
      <c r="L26" s="32"/>
      <c r="M26" s="32"/>
      <c r="N26" s="32"/>
      <c r="O26" s="32"/>
      <c r="P26" s="32"/>
      <c r="Q26" s="33">
        <f t="shared" si="3"/>
        <v>3807499.08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J26" s="1"/>
    </row>
    <row r="27" spans="1:36" ht="15.5" x14ac:dyDescent="0.35">
      <c r="A27" s="18" t="str">
        <f t="shared" si="2"/>
        <v>2.3.2</v>
      </c>
      <c r="B27" s="39" t="s">
        <v>39</v>
      </c>
      <c r="C27" s="30">
        <v>3469991</v>
      </c>
      <c r="D27" s="31"/>
      <c r="E27" s="32">
        <v>0</v>
      </c>
      <c r="F27" s="32">
        <v>0</v>
      </c>
      <c r="G27" s="32">
        <v>75048</v>
      </c>
      <c r="H27" s="32">
        <v>0</v>
      </c>
      <c r="I27" s="32"/>
      <c r="J27" s="32"/>
      <c r="K27" s="32"/>
      <c r="L27" s="32"/>
      <c r="M27" s="32"/>
      <c r="N27" s="32"/>
      <c r="O27" s="32"/>
      <c r="P27" s="32"/>
      <c r="Q27" s="33">
        <f t="shared" si="3"/>
        <v>75048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J27" s="1"/>
    </row>
    <row r="28" spans="1:36" ht="15.5" x14ac:dyDescent="0.35">
      <c r="A28" s="18" t="str">
        <f t="shared" si="2"/>
        <v>2.3.3</v>
      </c>
      <c r="B28" s="39" t="s">
        <v>40</v>
      </c>
      <c r="C28" s="30">
        <v>7700000</v>
      </c>
      <c r="D28" s="31"/>
      <c r="E28" s="32">
        <v>0</v>
      </c>
      <c r="F28" s="32">
        <v>130354.6</v>
      </c>
      <c r="G28" s="32">
        <v>46020</v>
      </c>
      <c r="H28" s="32">
        <v>154328.26</v>
      </c>
      <c r="I28" s="32"/>
      <c r="J28" s="32"/>
      <c r="K28" s="32"/>
      <c r="L28" s="32"/>
      <c r="M28" s="32"/>
      <c r="N28" s="32"/>
      <c r="O28" s="32"/>
      <c r="P28" s="32"/>
      <c r="Q28" s="33">
        <f t="shared" si="3"/>
        <v>330702.86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J28" s="1"/>
    </row>
    <row r="29" spans="1:36" ht="15.5" x14ac:dyDescent="0.35">
      <c r="A29" s="18" t="str">
        <f t="shared" si="2"/>
        <v>2.3.4</v>
      </c>
      <c r="B29" s="39" t="s">
        <v>41</v>
      </c>
      <c r="C29" s="30">
        <v>2000000</v>
      </c>
      <c r="D29" s="31"/>
      <c r="E29" s="32">
        <v>0</v>
      </c>
      <c r="F29" s="32">
        <v>0</v>
      </c>
      <c r="G29" s="32">
        <v>0</v>
      </c>
      <c r="H29" s="32">
        <v>0</v>
      </c>
      <c r="I29" s="32"/>
      <c r="J29" s="32"/>
      <c r="K29" s="32"/>
      <c r="L29" s="32"/>
      <c r="M29" s="32"/>
      <c r="N29" s="32"/>
      <c r="O29" s="32"/>
      <c r="P29" s="32"/>
      <c r="Q29" s="33">
        <f t="shared" si="3"/>
        <v>0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J29" s="1"/>
    </row>
    <row r="30" spans="1:36" ht="15.5" x14ac:dyDescent="0.35">
      <c r="A30" s="18" t="str">
        <f t="shared" si="2"/>
        <v>2.3.5</v>
      </c>
      <c r="B30" s="39" t="s">
        <v>42</v>
      </c>
      <c r="C30" s="30">
        <v>3300000</v>
      </c>
      <c r="D30" s="31"/>
      <c r="E30" s="32">
        <v>0</v>
      </c>
      <c r="F30" s="32">
        <v>0</v>
      </c>
      <c r="G30" s="32">
        <v>0</v>
      </c>
      <c r="H30" s="32">
        <v>1824</v>
      </c>
      <c r="I30" s="32"/>
      <c r="J30" s="32"/>
      <c r="K30" s="32"/>
      <c r="L30" s="32"/>
      <c r="M30" s="32"/>
      <c r="N30" s="32"/>
      <c r="O30" s="32"/>
      <c r="P30" s="32"/>
      <c r="Q30" s="33">
        <f t="shared" si="3"/>
        <v>1824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J30" s="1"/>
    </row>
    <row r="31" spans="1:36" ht="31" x14ac:dyDescent="0.35">
      <c r="A31" s="18" t="str">
        <f t="shared" si="2"/>
        <v>2.3.6</v>
      </c>
      <c r="B31" s="39" t="s">
        <v>43</v>
      </c>
      <c r="C31" s="30">
        <v>57640000</v>
      </c>
      <c r="D31" s="31"/>
      <c r="E31" s="32">
        <v>2761.2</v>
      </c>
      <c r="F31" s="32">
        <v>9571</v>
      </c>
      <c r="G31" s="32">
        <v>252425.60000000001</v>
      </c>
      <c r="H31" s="32">
        <v>2192127.7199999997</v>
      </c>
      <c r="I31" s="32"/>
      <c r="J31" s="32"/>
      <c r="K31" s="32"/>
      <c r="L31" s="32"/>
      <c r="M31" s="32"/>
      <c r="N31" s="32"/>
      <c r="O31" s="32"/>
      <c r="P31" s="32"/>
      <c r="Q31" s="33">
        <f t="shared" si="3"/>
        <v>2456885.5199999996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J31" s="1"/>
    </row>
    <row r="32" spans="1:36" ht="31" x14ac:dyDescent="0.35">
      <c r="A32" s="18" t="str">
        <f t="shared" si="2"/>
        <v>2.3.7</v>
      </c>
      <c r="B32" s="39" t="s">
        <v>44</v>
      </c>
      <c r="C32" s="30">
        <v>50250000</v>
      </c>
      <c r="D32" s="31"/>
      <c r="E32" s="32">
        <v>0</v>
      </c>
      <c r="F32" s="32">
        <v>406469.97</v>
      </c>
      <c r="G32" s="32">
        <v>1763485.65</v>
      </c>
      <c r="H32" s="32">
        <v>1117177.03</v>
      </c>
      <c r="I32" s="32"/>
      <c r="J32" s="32"/>
      <c r="K32" s="32"/>
      <c r="L32" s="32"/>
      <c r="M32" s="32"/>
      <c r="N32" s="32"/>
      <c r="O32" s="32"/>
      <c r="P32" s="32"/>
      <c r="Q32" s="33">
        <f t="shared" si="3"/>
        <v>3287132.6500000004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J32" s="1"/>
    </row>
    <row r="33" spans="1:36" ht="15.5" x14ac:dyDescent="0.35">
      <c r="A33" s="18" t="str">
        <f t="shared" si="2"/>
        <v>2.3.9</v>
      </c>
      <c r="B33" s="39" t="s">
        <v>45</v>
      </c>
      <c r="C33" s="30">
        <v>182102063</v>
      </c>
      <c r="D33" s="31"/>
      <c r="E33" s="32">
        <v>0</v>
      </c>
      <c r="F33" s="32">
        <v>7482256.5499999998</v>
      </c>
      <c r="G33" s="32">
        <v>11044798.620000001</v>
      </c>
      <c r="H33" s="32">
        <v>26807488.990000002</v>
      </c>
      <c r="I33" s="32"/>
      <c r="J33" s="32"/>
      <c r="K33" s="32"/>
      <c r="L33" s="32"/>
      <c r="M33" s="32"/>
      <c r="N33" s="32"/>
      <c r="O33" s="32"/>
      <c r="P33" s="32"/>
      <c r="Q33" s="33">
        <f t="shared" si="3"/>
        <v>45334544.160000004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J33" s="1"/>
    </row>
    <row r="34" spans="1:36" ht="15.5" x14ac:dyDescent="0.35">
      <c r="A34" s="18"/>
      <c r="B34" s="35" t="s">
        <v>46</v>
      </c>
      <c r="C34" s="26">
        <v>703377398</v>
      </c>
      <c r="D34" s="27">
        <v>0</v>
      </c>
      <c r="E34" s="28">
        <v>0</v>
      </c>
      <c r="F34" s="28">
        <v>49859400.299999997</v>
      </c>
      <c r="G34" s="28">
        <v>136620567.97999999</v>
      </c>
      <c r="H34" s="28">
        <v>5961606.6500000004</v>
      </c>
      <c r="I34" s="28">
        <f t="shared" ref="I34:P34" si="6">SUM(I35:I41)</f>
        <v>0</v>
      </c>
      <c r="J34" s="28">
        <f t="shared" si="6"/>
        <v>0</v>
      </c>
      <c r="K34" s="28">
        <f t="shared" si="6"/>
        <v>0</v>
      </c>
      <c r="L34" s="28">
        <f t="shared" si="6"/>
        <v>0</v>
      </c>
      <c r="M34" s="28">
        <f t="shared" si="6"/>
        <v>0</v>
      </c>
      <c r="N34" s="28">
        <f t="shared" si="6"/>
        <v>0</v>
      </c>
      <c r="O34" s="28">
        <f t="shared" si="6"/>
        <v>0</v>
      </c>
      <c r="P34" s="28">
        <f t="shared" si="6"/>
        <v>0</v>
      </c>
      <c r="Q34" s="28">
        <f t="shared" si="3"/>
        <v>192441574.92999998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J34" s="1"/>
    </row>
    <row r="35" spans="1:36" ht="31" x14ac:dyDescent="0.35">
      <c r="A35" s="18" t="str">
        <f t="shared" si="2"/>
        <v>2.4.1</v>
      </c>
      <c r="B35" s="39" t="s">
        <v>47</v>
      </c>
      <c r="C35" s="30">
        <v>64377398</v>
      </c>
      <c r="D35" s="31"/>
      <c r="E35" s="32">
        <v>0</v>
      </c>
      <c r="F35" s="32">
        <v>69886</v>
      </c>
      <c r="G35" s="32">
        <v>19297255.149999999</v>
      </c>
      <c r="H35" s="32">
        <v>1172606.6500000001</v>
      </c>
      <c r="I35" s="32"/>
      <c r="J35" s="32"/>
      <c r="K35" s="32"/>
      <c r="L35" s="32"/>
      <c r="M35" s="32"/>
      <c r="N35" s="32"/>
      <c r="O35" s="32"/>
      <c r="P35" s="32"/>
      <c r="Q35" s="33">
        <f t="shared" si="3"/>
        <v>20539747.799999997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J35" s="1"/>
    </row>
    <row r="36" spans="1:36" ht="31" x14ac:dyDescent="0.35">
      <c r="A36" s="18" t="str">
        <f t="shared" si="2"/>
        <v>2.4.2</v>
      </c>
      <c r="B36" s="39" t="s">
        <v>48</v>
      </c>
      <c r="C36" s="30">
        <v>154000000</v>
      </c>
      <c r="D36" s="31"/>
      <c r="E36" s="32">
        <v>0</v>
      </c>
      <c r="F36" s="32">
        <v>9993390</v>
      </c>
      <c r="G36" s="32">
        <v>7204650</v>
      </c>
      <c r="H36" s="32">
        <v>4789000</v>
      </c>
      <c r="I36" s="32"/>
      <c r="J36" s="32"/>
      <c r="K36" s="32"/>
      <c r="L36" s="32"/>
      <c r="M36" s="32"/>
      <c r="N36" s="32"/>
      <c r="O36" s="32"/>
      <c r="P36" s="32"/>
      <c r="Q36" s="33">
        <f t="shared" si="3"/>
        <v>21987040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J36" s="1"/>
    </row>
    <row r="37" spans="1:36" ht="31" x14ac:dyDescent="0.35">
      <c r="A37" s="18" t="str">
        <f t="shared" si="2"/>
        <v>2.4.3</v>
      </c>
      <c r="B37" s="39" t="s">
        <v>49</v>
      </c>
      <c r="C37" s="30">
        <v>0</v>
      </c>
      <c r="D37" s="31"/>
      <c r="E37" s="32">
        <v>0</v>
      </c>
      <c r="F37" s="32">
        <v>0</v>
      </c>
      <c r="G37" s="32">
        <v>0</v>
      </c>
      <c r="H37" s="32">
        <v>0</v>
      </c>
      <c r="I37" s="32"/>
      <c r="J37" s="32"/>
      <c r="K37" s="32"/>
      <c r="L37" s="32"/>
      <c r="M37" s="32"/>
      <c r="N37" s="32"/>
      <c r="O37" s="32"/>
      <c r="P37" s="32"/>
      <c r="Q37" s="33">
        <f t="shared" si="3"/>
        <v>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J37" s="1"/>
    </row>
    <row r="38" spans="1:36" ht="31" x14ac:dyDescent="0.35">
      <c r="A38" s="18" t="str">
        <f t="shared" si="2"/>
        <v>2.4.5</v>
      </c>
      <c r="B38" s="39" t="s">
        <v>50</v>
      </c>
      <c r="C38" s="30">
        <v>0</v>
      </c>
      <c r="D38" s="31"/>
      <c r="E38" s="32">
        <v>0</v>
      </c>
      <c r="F38" s="32">
        <v>0</v>
      </c>
      <c r="G38" s="32">
        <v>0</v>
      </c>
      <c r="H38" s="32">
        <v>0</v>
      </c>
      <c r="I38" s="32"/>
      <c r="J38" s="32"/>
      <c r="K38" s="32"/>
      <c r="L38" s="32"/>
      <c r="M38" s="32"/>
      <c r="N38" s="32"/>
      <c r="O38" s="32"/>
      <c r="P38" s="32"/>
      <c r="Q38" s="33">
        <f t="shared" si="3"/>
        <v>0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J38" s="1"/>
    </row>
    <row r="39" spans="1:36" ht="31" x14ac:dyDescent="0.35">
      <c r="A39" s="18" t="str">
        <f t="shared" si="2"/>
        <v>2.4.4</v>
      </c>
      <c r="B39" s="39" t="s">
        <v>51</v>
      </c>
      <c r="C39" s="30">
        <v>0</v>
      </c>
      <c r="D39" s="31"/>
      <c r="E39" s="32">
        <v>0</v>
      </c>
      <c r="F39" s="32">
        <v>0</v>
      </c>
      <c r="G39" s="32">
        <v>0</v>
      </c>
      <c r="H39" s="32">
        <v>0</v>
      </c>
      <c r="I39" s="32"/>
      <c r="J39" s="32"/>
      <c r="K39" s="32"/>
      <c r="L39" s="32"/>
      <c r="M39" s="32"/>
      <c r="N39" s="32"/>
      <c r="O39" s="32"/>
      <c r="P39" s="32"/>
      <c r="Q39" s="33">
        <f t="shared" si="3"/>
        <v>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J39" s="1"/>
    </row>
    <row r="40" spans="1:36" ht="31" x14ac:dyDescent="0.35">
      <c r="A40" s="18" t="str">
        <f t="shared" si="2"/>
        <v>2.4.7</v>
      </c>
      <c r="B40" s="39" t="s">
        <v>52</v>
      </c>
      <c r="C40" s="30">
        <v>35000000</v>
      </c>
      <c r="D40" s="31"/>
      <c r="E40" s="32">
        <v>0</v>
      </c>
      <c r="F40" s="32">
        <v>2296124.2999999998</v>
      </c>
      <c r="G40" s="32">
        <v>35118662.829999998</v>
      </c>
      <c r="H40" s="32">
        <v>0</v>
      </c>
      <c r="I40" s="32"/>
      <c r="J40" s="32"/>
      <c r="K40" s="32"/>
      <c r="L40" s="32"/>
      <c r="M40" s="32"/>
      <c r="N40" s="32"/>
      <c r="O40" s="32"/>
      <c r="P40" s="32"/>
      <c r="Q40" s="33">
        <f t="shared" si="3"/>
        <v>37414787.129999995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J40" s="1"/>
    </row>
    <row r="41" spans="1:36" ht="31" x14ac:dyDescent="0.35">
      <c r="A41" s="18" t="str">
        <f t="shared" si="2"/>
        <v>2.4.9</v>
      </c>
      <c r="B41" s="39" t="s">
        <v>53</v>
      </c>
      <c r="C41" s="30">
        <v>450000000</v>
      </c>
      <c r="D41" s="31"/>
      <c r="E41" s="32">
        <v>0</v>
      </c>
      <c r="F41" s="32">
        <v>37500000</v>
      </c>
      <c r="G41" s="32">
        <v>75000000</v>
      </c>
      <c r="H41" s="32">
        <v>0</v>
      </c>
      <c r="I41" s="32"/>
      <c r="J41" s="32"/>
      <c r="K41" s="32"/>
      <c r="L41" s="32"/>
      <c r="M41" s="32"/>
      <c r="N41" s="32"/>
      <c r="O41" s="32"/>
      <c r="P41" s="32"/>
      <c r="Q41" s="33">
        <f t="shared" si="3"/>
        <v>112500000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J41" s="1"/>
    </row>
    <row r="42" spans="1:36" s="11" customFormat="1" ht="15.5" x14ac:dyDescent="0.35">
      <c r="A42" s="18"/>
      <c r="B42" s="35" t="s">
        <v>54</v>
      </c>
      <c r="C42" s="26">
        <v>0</v>
      </c>
      <c r="D42" s="27">
        <v>0</v>
      </c>
      <c r="E42" s="28">
        <v>0</v>
      </c>
      <c r="F42" s="28">
        <v>0</v>
      </c>
      <c r="G42" s="28">
        <v>0</v>
      </c>
      <c r="H42" s="28">
        <v>0</v>
      </c>
      <c r="I42" s="28">
        <f t="shared" ref="I42:P42" si="7">SUM(I43:I49)</f>
        <v>0</v>
      </c>
      <c r="J42" s="28">
        <f t="shared" si="7"/>
        <v>0</v>
      </c>
      <c r="K42" s="28">
        <f t="shared" si="7"/>
        <v>0</v>
      </c>
      <c r="L42" s="28">
        <f t="shared" si="7"/>
        <v>0</v>
      </c>
      <c r="M42" s="28">
        <f t="shared" si="7"/>
        <v>0</v>
      </c>
      <c r="N42" s="28">
        <f t="shared" si="7"/>
        <v>0</v>
      </c>
      <c r="O42" s="28">
        <f t="shared" si="7"/>
        <v>0</v>
      </c>
      <c r="P42" s="28">
        <f t="shared" si="7"/>
        <v>0</v>
      </c>
      <c r="Q42" s="28">
        <f t="shared" si="3"/>
        <v>0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36" ht="15.5" x14ac:dyDescent="0.35">
      <c r="A43" s="18" t="str">
        <f t="shared" si="2"/>
        <v>2.5.1</v>
      </c>
      <c r="B43" s="39" t="s">
        <v>55</v>
      </c>
      <c r="C43" s="30">
        <v>0</v>
      </c>
      <c r="D43" s="31"/>
      <c r="E43" s="32">
        <v>0</v>
      </c>
      <c r="F43" s="32">
        <v>0</v>
      </c>
      <c r="G43" s="32">
        <v>0</v>
      </c>
      <c r="H43" s="32">
        <v>0</v>
      </c>
      <c r="I43" s="32"/>
      <c r="J43" s="32"/>
      <c r="K43" s="32"/>
      <c r="L43" s="32"/>
      <c r="M43" s="32"/>
      <c r="N43" s="32"/>
      <c r="O43" s="32"/>
      <c r="P43" s="32"/>
      <c r="Q43" s="33">
        <f t="shared" si="3"/>
        <v>0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J43" s="1"/>
    </row>
    <row r="44" spans="1:36" ht="31" x14ac:dyDescent="0.35">
      <c r="A44" s="18" t="str">
        <f t="shared" si="2"/>
        <v>2.5.2</v>
      </c>
      <c r="B44" s="39" t="s">
        <v>56</v>
      </c>
      <c r="C44" s="30">
        <v>0</v>
      </c>
      <c r="D44" s="31"/>
      <c r="E44" s="32">
        <v>0</v>
      </c>
      <c r="F44" s="32">
        <v>0</v>
      </c>
      <c r="G44" s="32">
        <v>0</v>
      </c>
      <c r="H44" s="32">
        <v>0</v>
      </c>
      <c r="I44" s="32"/>
      <c r="J44" s="32"/>
      <c r="K44" s="32"/>
      <c r="L44" s="32"/>
      <c r="M44" s="32"/>
      <c r="N44" s="32"/>
      <c r="O44" s="32"/>
      <c r="P44" s="32"/>
      <c r="Q44" s="33">
        <f t="shared" si="3"/>
        <v>0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J44" s="1"/>
    </row>
    <row r="45" spans="1:36" ht="31" x14ac:dyDescent="0.35">
      <c r="A45" s="18" t="str">
        <f t="shared" si="2"/>
        <v>2.5.3</v>
      </c>
      <c r="B45" s="39" t="s">
        <v>57</v>
      </c>
      <c r="C45" s="30">
        <v>0</v>
      </c>
      <c r="D45" s="31"/>
      <c r="E45" s="32">
        <v>0</v>
      </c>
      <c r="F45" s="32">
        <v>0</v>
      </c>
      <c r="G45" s="32">
        <v>0</v>
      </c>
      <c r="H45" s="32">
        <v>0</v>
      </c>
      <c r="I45" s="32"/>
      <c r="J45" s="32"/>
      <c r="K45" s="32"/>
      <c r="L45" s="32"/>
      <c r="M45" s="32"/>
      <c r="N45" s="32"/>
      <c r="O45" s="32"/>
      <c r="P45" s="32"/>
      <c r="Q45" s="33">
        <f t="shared" si="3"/>
        <v>0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J45" s="1"/>
    </row>
    <row r="46" spans="1:36" ht="31" x14ac:dyDescent="0.35">
      <c r="A46" s="18" t="str">
        <f t="shared" si="2"/>
        <v>2.5.4</v>
      </c>
      <c r="B46" s="39" t="s">
        <v>58</v>
      </c>
      <c r="C46" s="30">
        <v>0</v>
      </c>
      <c r="D46" s="31"/>
      <c r="E46" s="32">
        <v>0</v>
      </c>
      <c r="F46" s="32">
        <v>0</v>
      </c>
      <c r="G46" s="32">
        <v>0</v>
      </c>
      <c r="H46" s="32">
        <v>0</v>
      </c>
      <c r="I46" s="32"/>
      <c r="J46" s="32"/>
      <c r="K46" s="32"/>
      <c r="L46" s="32"/>
      <c r="M46" s="32"/>
      <c r="N46" s="32"/>
      <c r="O46" s="32"/>
      <c r="P46" s="32"/>
      <c r="Q46" s="33">
        <f t="shared" si="3"/>
        <v>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J46" s="1"/>
    </row>
    <row r="47" spans="1:36" ht="31" x14ac:dyDescent="0.35">
      <c r="A47" s="18" t="str">
        <f t="shared" si="2"/>
        <v>2.5.5</v>
      </c>
      <c r="B47" s="39" t="s">
        <v>59</v>
      </c>
      <c r="C47" s="30">
        <v>0</v>
      </c>
      <c r="D47" s="31"/>
      <c r="E47" s="32">
        <v>0</v>
      </c>
      <c r="F47" s="32">
        <v>0</v>
      </c>
      <c r="G47" s="32">
        <v>0</v>
      </c>
      <c r="H47" s="32">
        <v>0</v>
      </c>
      <c r="I47" s="32"/>
      <c r="J47" s="32"/>
      <c r="K47" s="32"/>
      <c r="L47" s="32"/>
      <c r="M47" s="32"/>
      <c r="N47" s="32"/>
      <c r="O47" s="32"/>
      <c r="P47" s="32"/>
      <c r="Q47" s="33">
        <f t="shared" si="3"/>
        <v>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J47" s="1"/>
    </row>
    <row r="48" spans="1:36" ht="31" x14ac:dyDescent="0.35">
      <c r="A48" s="18" t="str">
        <f t="shared" si="2"/>
        <v>2.5.6</v>
      </c>
      <c r="B48" s="39" t="s">
        <v>60</v>
      </c>
      <c r="C48" s="30">
        <v>0</v>
      </c>
      <c r="D48" s="31"/>
      <c r="E48" s="32">
        <v>0</v>
      </c>
      <c r="F48" s="32">
        <v>0</v>
      </c>
      <c r="G48" s="32">
        <v>0</v>
      </c>
      <c r="H48" s="32">
        <v>0</v>
      </c>
      <c r="I48" s="32"/>
      <c r="J48" s="32"/>
      <c r="K48" s="32"/>
      <c r="L48" s="32"/>
      <c r="M48" s="32"/>
      <c r="N48" s="32"/>
      <c r="O48" s="32"/>
      <c r="P48" s="32"/>
      <c r="Q48" s="33">
        <f t="shared" si="3"/>
        <v>0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J48" s="1"/>
    </row>
    <row r="49" spans="1:36" ht="31" x14ac:dyDescent="0.35">
      <c r="A49" s="18" t="str">
        <f t="shared" si="2"/>
        <v>2.5.9</v>
      </c>
      <c r="B49" s="39" t="s">
        <v>61</v>
      </c>
      <c r="C49" s="30">
        <v>0</v>
      </c>
      <c r="D49" s="31"/>
      <c r="E49" s="32">
        <v>0</v>
      </c>
      <c r="F49" s="32">
        <v>0</v>
      </c>
      <c r="G49" s="32">
        <v>0</v>
      </c>
      <c r="H49" s="32">
        <v>0</v>
      </c>
      <c r="I49" s="32"/>
      <c r="J49" s="32"/>
      <c r="K49" s="32"/>
      <c r="L49" s="32"/>
      <c r="M49" s="32"/>
      <c r="N49" s="32"/>
      <c r="O49" s="32"/>
      <c r="P49" s="32"/>
      <c r="Q49" s="33">
        <f t="shared" si="3"/>
        <v>0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J49" s="1"/>
    </row>
    <row r="50" spans="1:36" s="11" customFormat="1" ht="15.5" x14ac:dyDescent="0.35">
      <c r="A50" s="18"/>
      <c r="B50" s="35" t="s">
        <v>62</v>
      </c>
      <c r="C50" s="26">
        <v>2540743181</v>
      </c>
      <c r="D50" s="27">
        <v>0</v>
      </c>
      <c r="E50" s="28">
        <v>395022.46</v>
      </c>
      <c r="F50" s="28">
        <v>1358885.2</v>
      </c>
      <c r="G50" s="28">
        <v>8532113.9000000004</v>
      </c>
      <c r="H50" s="28">
        <v>11186453.939999999</v>
      </c>
      <c r="I50" s="28">
        <f t="shared" ref="I50:P50" si="8">SUM(I51:I58)</f>
        <v>0</v>
      </c>
      <c r="J50" s="28">
        <f t="shared" si="8"/>
        <v>0</v>
      </c>
      <c r="K50" s="28">
        <f t="shared" si="8"/>
        <v>0</v>
      </c>
      <c r="L50" s="28">
        <f t="shared" si="8"/>
        <v>0</v>
      </c>
      <c r="M50" s="28">
        <f t="shared" si="8"/>
        <v>0</v>
      </c>
      <c r="N50" s="28">
        <f t="shared" si="8"/>
        <v>0</v>
      </c>
      <c r="O50" s="28">
        <f t="shared" si="8"/>
        <v>0</v>
      </c>
      <c r="P50" s="28">
        <f t="shared" si="8"/>
        <v>0</v>
      </c>
      <c r="Q50" s="28">
        <f t="shared" si="3"/>
        <v>21472475.5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36" ht="15.5" x14ac:dyDescent="0.35">
      <c r="A51" s="18" t="str">
        <f t="shared" si="2"/>
        <v>2.6.1</v>
      </c>
      <c r="B51" s="39" t="s">
        <v>63</v>
      </c>
      <c r="C51" s="30">
        <v>43000000</v>
      </c>
      <c r="D51" s="31"/>
      <c r="E51" s="32">
        <v>161850.04</v>
      </c>
      <c r="F51" s="32">
        <v>870840</v>
      </c>
      <c r="G51" s="32">
        <v>0</v>
      </c>
      <c r="H51" s="32">
        <v>840235.47</v>
      </c>
      <c r="I51" s="32"/>
      <c r="J51" s="32"/>
      <c r="K51" s="32"/>
      <c r="L51" s="32"/>
      <c r="M51" s="32"/>
      <c r="N51" s="32"/>
      <c r="O51" s="32"/>
      <c r="P51" s="32"/>
      <c r="Q51" s="33">
        <f t="shared" si="3"/>
        <v>1872925.51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J51" s="1"/>
    </row>
    <row r="52" spans="1:36" ht="31" x14ac:dyDescent="0.35">
      <c r="A52" s="18" t="str">
        <f t="shared" si="2"/>
        <v>2.6.2</v>
      </c>
      <c r="B52" s="39" t="s">
        <v>64</v>
      </c>
      <c r="C52" s="30">
        <v>3500000</v>
      </c>
      <c r="D52" s="31"/>
      <c r="E52" s="32">
        <v>0</v>
      </c>
      <c r="F52" s="32">
        <v>18416</v>
      </c>
      <c r="G52" s="32">
        <v>0</v>
      </c>
      <c r="H52" s="32">
        <v>937326.31</v>
      </c>
      <c r="I52" s="32"/>
      <c r="J52" s="32"/>
      <c r="K52" s="32"/>
      <c r="L52" s="32"/>
      <c r="M52" s="32"/>
      <c r="N52" s="32"/>
      <c r="O52" s="32"/>
      <c r="P52" s="32"/>
      <c r="Q52" s="33">
        <f t="shared" si="3"/>
        <v>955742.31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J52" s="1"/>
    </row>
    <row r="53" spans="1:36" ht="31" x14ac:dyDescent="0.35">
      <c r="A53" s="18" t="str">
        <f t="shared" si="2"/>
        <v>2.6.3</v>
      </c>
      <c r="B53" s="39" t="s">
        <v>65</v>
      </c>
      <c r="C53" s="30">
        <v>19629529</v>
      </c>
      <c r="D53" s="31"/>
      <c r="E53" s="32">
        <v>0</v>
      </c>
      <c r="F53" s="32">
        <v>469629.2</v>
      </c>
      <c r="G53" s="32">
        <v>0</v>
      </c>
      <c r="H53" s="32">
        <v>265972</v>
      </c>
      <c r="I53" s="32"/>
      <c r="J53" s="32"/>
      <c r="K53" s="32"/>
      <c r="L53" s="32"/>
      <c r="M53" s="32"/>
      <c r="N53" s="32"/>
      <c r="O53" s="32"/>
      <c r="P53" s="32"/>
      <c r="Q53" s="33">
        <f t="shared" si="3"/>
        <v>735601.2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J53" s="1"/>
    </row>
    <row r="54" spans="1:36" ht="31" x14ac:dyDescent="0.35">
      <c r="A54" s="18" t="str">
        <f t="shared" si="2"/>
        <v>2.6.4</v>
      </c>
      <c r="B54" s="39" t="s">
        <v>66</v>
      </c>
      <c r="C54" s="30">
        <v>9000000</v>
      </c>
      <c r="D54" s="31"/>
      <c r="E54" s="32">
        <v>0</v>
      </c>
      <c r="F54" s="32">
        <v>0</v>
      </c>
      <c r="G54" s="32">
        <v>8791</v>
      </c>
      <c r="H54" s="32">
        <v>0</v>
      </c>
      <c r="I54" s="32"/>
      <c r="J54" s="32"/>
      <c r="K54" s="32"/>
      <c r="L54" s="32"/>
      <c r="M54" s="32"/>
      <c r="N54" s="32"/>
      <c r="O54" s="32"/>
      <c r="P54" s="32"/>
      <c r="Q54" s="33">
        <f t="shared" si="3"/>
        <v>8791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J54" s="1"/>
    </row>
    <row r="55" spans="1:36" ht="15.5" x14ac:dyDescent="0.35">
      <c r="A55" s="18" t="str">
        <f t="shared" si="2"/>
        <v>2.6.5</v>
      </c>
      <c r="B55" s="39" t="s">
        <v>67</v>
      </c>
      <c r="C55" s="30">
        <v>2425875148</v>
      </c>
      <c r="D55" s="31"/>
      <c r="E55" s="32">
        <v>233172.42</v>
      </c>
      <c r="F55" s="32">
        <v>0</v>
      </c>
      <c r="G55" s="32">
        <v>8523322.9000000004</v>
      </c>
      <c r="H55" s="32">
        <v>9142920.1600000001</v>
      </c>
      <c r="I55" s="32"/>
      <c r="J55" s="32"/>
      <c r="K55" s="32"/>
      <c r="L55" s="32"/>
      <c r="M55" s="32"/>
      <c r="N55" s="32"/>
      <c r="O55" s="32"/>
      <c r="P55" s="32"/>
      <c r="Q55" s="33">
        <f t="shared" si="3"/>
        <v>17899415.48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J55" s="1"/>
    </row>
    <row r="56" spans="1:36" ht="15.5" x14ac:dyDescent="0.35">
      <c r="A56" s="18" t="str">
        <f t="shared" si="2"/>
        <v>2.6.6</v>
      </c>
      <c r="B56" s="39" t="s">
        <v>68</v>
      </c>
      <c r="C56" s="30">
        <v>2000000</v>
      </c>
      <c r="D56" s="31"/>
      <c r="E56" s="32">
        <v>0</v>
      </c>
      <c r="F56" s="32">
        <v>0</v>
      </c>
      <c r="G56" s="32">
        <v>0</v>
      </c>
      <c r="H56" s="32">
        <v>0</v>
      </c>
      <c r="I56" s="32"/>
      <c r="J56" s="32"/>
      <c r="K56" s="32"/>
      <c r="L56" s="32"/>
      <c r="M56" s="32"/>
      <c r="N56" s="32"/>
      <c r="O56" s="32"/>
      <c r="P56" s="32"/>
      <c r="Q56" s="33">
        <f t="shared" si="3"/>
        <v>0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J56" s="1"/>
    </row>
    <row r="57" spans="1:36" ht="15.5" x14ac:dyDescent="0.35">
      <c r="A57" s="18" t="str">
        <f t="shared" si="2"/>
        <v>2.6.8</v>
      </c>
      <c r="B57" s="39" t="s">
        <v>69</v>
      </c>
      <c r="C57" s="30">
        <v>37738504</v>
      </c>
      <c r="D57" s="31"/>
      <c r="E57" s="32">
        <v>0</v>
      </c>
      <c r="F57" s="32">
        <v>0</v>
      </c>
      <c r="G57" s="32">
        <v>0</v>
      </c>
      <c r="H57" s="32">
        <v>0</v>
      </c>
      <c r="I57" s="32"/>
      <c r="J57" s="32"/>
      <c r="K57" s="32"/>
      <c r="L57" s="32"/>
      <c r="M57" s="32"/>
      <c r="N57" s="32"/>
      <c r="O57" s="32"/>
      <c r="P57" s="32"/>
      <c r="Q57" s="33">
        <f t="shared" si="3"/>
        <v>0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J57" s="1"/>
    </row>
    <row r="58" spans="1:36" ht="31" x14ac:dyDescent="0.35">
      <c r="A58" s="18" t="str">
        <f t="shared" si="2"/>
        <v>2.6.9</v>
      </c>
      <c r="B58" s="39" t="s">
        <v>70</v>
      </c>
      <c r="C58" s="30">
        <v>0</v>
      </c>
      <c r="D58" s="31"/>
      <c r="E58" s="32">
        <v>0</v>
      </c>
      <c r="F58" s="32">
        <v>0</v>
      </c>
      <c r="G58" s="32">
        <v>0</v>
      </c>
      <c r="H58" s="32">
        <v>0</v>
      </c>
      <c r="I58" s="32"/>
      <c r="J58" s="32"/>
      <c r="K58" s="32"/>
      <c r="L58" s="32"/>
      <c r="M58" s="32"/>
      <c r="N58" s="32"/>
      <c r="O58" s="32"/>
      <c r="P58" s="32"/>
      <c r="Q58" s="33">
        <f t="shared" si="3"/>
        <v>0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J58" s="1"/>
    </row>
    <row r="59" spans="1:36" s="11" customFormat="1" ht="15.5" x14ac:dyDescent="0.35">
      <c r="A59" s="18"/>
      <c r="B59" s="40" t="s">
        <v>71</v>
      </c>
      <c r="C59" s="41">
        <v>249818901</v>
      </c>
      <c r="D59" s="27">
        <v>0</v>
      </c>
      <c r="E59" s="28">
        <v>3074682.91</v>
      </c>
      <c r="F59" s="28">
        <v>42759982.600000001</v>
      </c>
      <c r="G59" s="28">
        <v>75605.009999999995</v>
      </c>
      <c r="H59" s="28">
        <v>5766929.7199999997</v>
      </c>
      <c r="I59" s="28">
        <f t="shared" ref="I59:P59" si="9">SUM(I60:I61)</f>
        <v>0</v>
      </c>
      <c r="J59" s="28">
        <f t="shared" si="9"/>
        <v>0</v>
      </c>
      <c r="K59" s="28">
        <f t="shared" si="9"/>
        <v>0</v>
      </c>
      <c r="L59" s="28">
        <f t="shared" si="9"/>
        <v>0</v>
      </c>
      <c r="M59" s="28">
        <f t="shared" si="9"/>
        <v>0</v>
      </c>
      <c r="N59" s="28">
        <f t="shared" si="9"/>
        <v>0</v>
      </c>
      <c r="O59" s="28">
        <f t="shared" si="9"/>
        <v>0</v>
      </c>
      <c r="P59" s="28">
        <f t="shared" si="9"/>
        <v>0</v>
      </c>
      <c r="Q59" s="28">
        <f t="shared" si="3"/>
        <v>51677200.240000002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36" ht="15.5" x14ac:dyDescent="0.35">
      <c r="A60" s="18" t="str">
        <f t="shared" si="2"/>
        <v>2.7.1</v>
      </c>
      <c r="B60" s="42" t="s">
        <v>72</v>
      </c>
      <c r="C60" s="30">
        <v>80000000</v>
      </c>
      <c r="D60" s="31"/>
      <c r="E60" s="32">
        <v>0</v>
      </c>
      <c r="F60" s="32">
        <v>0</v>
      </c>
      <c r="G60" s="32">
        <v>0</v>
      </c>
      <c r="H60" s="32">
        <v>5766929.7199999997</v>
      </c>
      <c r="I60" s="32"/>
      <c r="J60" s="32"/>
      <c r="K60" s="32"/>
      <c r="L60" s="32"/>
      <c r="M60" s="32"/>
      <c r="N60" s="32"/>
      <c r="O60" s="32"/>
      <c r="P60" s="32"/>
      <c r="Q60" s="33">
        <f t="shared" si="3"/>
        <v>5766929.7199999997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J60" s="1"/>
    </row>
    <row r="61" spans="1:36" ht="15.5" x14ac:dyDescent="0.35">
      <c r="A61" s="18" t="str">
        <f t="shared" si="2"/>
        <v>2.7.2</v>
      </c>
      <c r="B61" s="42" t="s">
        <v>73</v>
      </c>
      <c r="C61" s="30">
        <v>169818901</v>
      </c>
      <c r="D61" s="31"/>
      <c r="E61" s="32">
        <v>3074682.91</v>
      </c>
      <c r="F61" s="32">
        <v>42759982.600000001</v>
      </c>
      <c r="G61" s="32">
        <v>75605.009999999995</v>
      </c>
      <c r="H61" s="32">
        <v>0</v>
      </c>
      <c r="I61" s="32"/>
      <c r="J61" s="32"/>
      <c r="K61" s="32"/>
      <c r="L61" s="32"/>
      <c r="M61" s="32"/>
      <c r="N61" s="32"/>
      <c r="O61" s="32"/>
      <c r="P61" s="32"/>
      <c r="Q61" s="33">
        <f t="shared" si="3"/>
        <v>45910270.520000003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J61" s="1"/>
    </row>
    <row r="62" spans="1:36" s="11" customFormat="1" ht="31" x14ac:dyDescent="0.35">
      <c r="A62" s="18"/>
      <c r="B62" s="40" t="s">
        <v>74</v>
      </c>
      <c r="C62" s="26">
        <v>0</v>
      </c>
      <c r="D62" s="27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ref="I62:P62" si="10">SUM(I63:I64)</f>
        <v>0</v>
      </c>
      <c r="J62" s="28">
        <f t="shared" si="10"/>
        <v>0</v>
      </c>
      <c r="K62" s="28">
        <f t="shared" si="10"/>
        <v>0</v>
      </c>
      <c r="L62" s="28">
        <f t="shared" si="10"/>
        <v>0</v>
      </c>
      <c r="M62" s="28">
        <f t="shared" si="10"/>
        <v>0</v>
      </c>
      <c r="N62" s="28">
        <f t="shared" si="10"/>
        <v>0</v>
      </c>
      <c r="O62" s="28">
        <f t="shared" si="10"/>
        <v>0</v>
      </c>
      <c r="P62" s="28">
        <f t="shared" si="10"/>
        <v>0</v>
      </c>
      <c r="Q62" s="28">
        <f t="shared" si="3"/>
        <v>0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36" ht="15.5" x14ac:dyDescent="0.35">
      <c r="A63" s="18" t="str">
        <f t="shared" si="2"/>
        <v>2.8.1</v>
      </c>
      <c r="B63" s="43" t="s">
        <v>75</v>
      </c>
      <c r="C63" s="30">
        <v>0</v>
      </c>
      <c r="D63" s="31"/>
      <c r="E63" s="32">
        <v>0</v>
      </c>
      <c r="F63" s="32">
        <v>0</v>
      </c>
      <c r="G63" s="32">
        <v>0</v>
      </c>
      <c r="H63" s="32">
        <v>0</v>
      </c>
      <c r="I63" s="32"/>
      <c r="J63" s="32"/>
      <c r="K63" s="32"/>
      <c r="L63" s="32"/>
      <c r="M63" s="32"/>
      <c r="N63" s="32"/>
      <c r="O63" s="32"/>
      <c r="P63" s="32"/>
      <c r="Q63" s="33">
        <f t="shared" si="3"/>
        <v>0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J63" s="1"/>
    </row>
    <row r="64" spans="1:36" ht="31" x14ac:dyDescent="0.35">
      <c r="A64" s="18" t="str">
        <f t="shared" si="2"/>
        <v>2.8.2</v>
      </c>
      <c r="B64" s="43" t="s">
        <v>76</v>
      </c>
      <c r="C64" s="30">
        <v>0</v>
      </c>
      <c r="D64" s="31"/>
      <c r="E64" s="32">
        <v>0</v>
      </c>
      <c r="F64" s="32">
        <v>0</v>
      </c>
      <c r="G64" s="32">
        <v>0</v>
      </c>
      <c r="H64" s="32">
        <v>0</v>
      </c>
      <c r="I64" s="32"/>
      <c r="J64" s="32"/>
      <c r="K64" s="32"/>
      <c r="L64" s="32"/>
      <c r="M64" s="32"/>
      <c r="N64" s="32"/>
      <c r="O64" s="32"/>
      <c r="P64" s="32"/>
      <c r="Q64" s="33">
        <f t="shared" si="3"/>
        <v>0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J64" s="1"/>
    </row>
    <row r="65" spans="1:36" s="11" customFormat="1" ht="15.5" x14ac:dyDescent="0.35">
      <c r="A65" s="18"/>
      <c r="B65" s="40" t="s">
        <v>77</v>
      </c>
      <c r="C65" s="26">
        <v>0</v>
      </c>
      <c r="D65" s="27">
        <v>0</v>
      </c>
      <c r="E65" s="28">
        <v>0</v>
      </c>
      <c r="F65" s="28">
        <v>0</v>
      </c>
      <c r="G65" s="28">
        <v>0</v>
      </c>
      <c r="H65" s="28">
        <v>0</v>
      </c>
      <c r="I65" s="28">
        <f t="shared" ref="I65:P65" si="11">SUM(I66:I68)</f>
        <v>0</v>
      </c>
      <c r="J65" s="28">
        <f t="shared" si="11"/>
        <v>0</v>
      </c>
      <c r="K65" s="28">
        <f t="shared" si="11"/>
        <v>0</v>
      </c>
      <c r="L65" s="28">
        <f t="shared" si="11"/>
        <v>0</v>
      </c>
      <c r="M65" s="28">
        <f t="shared" si="11"/>
        <v>0</v>
      </c>
      <c r="N65" s="28">
        <f t="shared" si="11"/>
        <v>0</v>
      </c>
      <c r="O65" s="28">
        <f t="shared" si="11"/>
        <v>0</v>
      </c>
      <c r="P65" s="28">
        <f t="shared" si="11"/>
        <v>0</v>
      </c>
      <c r="Q65" s="44">
        <f t="shared" si="3"/>
        <v>0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36" ht="15.5" x14ac:dyDescent="0.35">
      <c r="A66" s="18" t="str">
        <f t="shared" si="2"/>
        <v>2.9.1</v>
      </c>
      <c r="B66" s="43" t="s">
        <v>78</v>
      </c>
      <c r="C66" s="30">
        <v>0</v>
      </c>
      <c r="D66" s="31"/>
      <c r="E66" s="32">
        <v>0</v>
      </c>
      <c r="F66" s="32">
        <v>0</v>
      </c>
      <c r="G66" s="32">
        <v>0</v>
      </c>
      <c r="H66" s="32">
        <v>0</v>
      </c>
      <c r="I66" s="32"/>
      <c r="J66" s="32"/>
      <c r="K66" s="32"/>
      <c r="L66" s="32"/>
      <c r="M66" s="32"/>
      <c r="N66" s="32"/>
      <c r="O66" s="32"/>
      <c r="P66" s="32"/>
      <c r="Q66" s="33">
        <f t="shared" si="3"/>
        <v>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J66" s="1"/>
    </row>
    <row r="67" spans="1:36" ht="15.5" x14ac:dyDescent="0.35">
      <c r="A67" s="18" t="str">
        <f t="shared" si="2"/>
        <v>2.9.2</v>
      </c>
      <c r="B67" s="43" t="s">
        <v>79</v>
      </c>
      <c r="C67" s="30">
        <v>0</v>
      </c>
      <c r="D67" s="31"/>
      <c r="E67" s="32">
        <v>0</v>
      </c>
      <c r="F67" s="32">
        <v>0</v>
      </c>
      <c r="G67" s="32">
        <v>0</v>
      </c>
      <c r="H67" s="32">
        <v>0</v>
      </c>
      <c r="I67" s="32"/>
      <c r="J67" s="32"/>
      <c r="K67" s="32"/>
      <c r="L67" s="32"/>
      <c r="M67" s="32"/>
      <c r="N67" s="32"/>
      <c r="O67" s="32"/>
      <c r="P67" s="32"/>
      <c r="Q67" s="33">
        <f t="shared" si="3"/>
        <v>0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J67" s="1"/>
    </row>
    <row r="68" spans="1:36" ht="31" x14ac:dyDescent="0.35">
      <c r="A68" s="18" t="str">
        <f t="shared" si="2"/>
        <v>2.9.4</v>
      </c>
      <c r="B68" s="43" t="s">
        <v>80</v>
      </c>
      <c r="C68" s="30">
        <v>0</v>
      </c>
      <c r="D68" s="31"/>
      <c r="E68" s="32">
        <v>0</v>
      </c>
      <c r="F68" s="32">
        <v>0</v>
      </c>
      <c r="G68" s="32">
        <v>0</v>
      </c>
      <c r="H68" s="32">
        <v>0</v>
      </c>
      <c r="I68" s="32"/>
      <c r="J68" s="32"/>
      <c r="K68" s="32"/>
      <c r="L68" s="32"/>
      <c r="M68" s="32"/>
      <c r="N68" s="32"/>
      <c r="O68" s="32"/>
      <c r="P68" s="32"/>
      <c r="Q68" s="33">
        <f t="shared" si="3"/>
        <v>0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J68" s="1"/>
    </row>
    <row r="69" spans="1:36" s="11" customFormat="1" ht="27" customHeight="1" x14ac:dyDescent="0.35">
      <c r="A69" s="18"/>
      <c r="B69" s="45" t="s">
        <v>81</v>
      </c>
      <c r="C69" s="46">
        <v>5560837878</v>
      </c>
      <c r="D69" s="47">
        <v>0</v>
      </c>
      <c r="E69" s="48">
        <v>83051503.120000005</v>
      </c>
      <c r="F69" s="48">
        <v>189034279.39000002</v>
      </c>
      <c r="G69" s="48">
        <v>263208705.25</v>
      </c>
      <c r="H69" s="48">
        <v>175487233.71000004</v>
      </c>
      <c r="I69" s="48">
        <f t="shared" ref="I69:P69" si="12">I59+I50+I42+I34+I25+I15+I9+I62+I65</f>
        <v>0</v>
      </c>
      <c r="J69" s="48">
        <f t="shared" si="12"/>
        <v>0</v>
      </c>
      <c r="K69" s="48">
        <f t="shared" si="12"/>
        <v>0</v>
      </c>
      <c r="L69" s="48">
        <f t="shared" si="12"/>
        <v>0</v>
      </c>
      <c r="M69" s="48">
        <f t="shared" si="12"/>
        <v>0</v>
      </c>
      <c r="N69" s="48">
        <f t="shared" si="12"/>
        <v>0</v>
      </c>
      <c r="O69" s="48">
        <f t="shared" si="12"/>
        <v>0</v>
      </c>
      <c r="P69" s="48">
        <f t="shared" si="12"/>
        <v>0</v>
      </c>
      <c r="Q69" s="48">
        <f t="shared" si="3"/>
        <v>710781721.47000003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36" ht="23.5" customHeight="1" x14ac:dyDescent="0.35">
      <c r="A70" s="18"/>
      <c r="B70" s="49" t="s">
        <v>82</v>
      </c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3"/>
      <c r="R70" s="24"/>
      <c r="S70" s="10"/>
      <c r="T70" s="10"/>
      <c r="U70" s="10"/>
      <c r="V70" s="10"/>
      <c r="W70" s="10"/>
      <c r="X70" s="10"/>
      <c r="Y70" s="10"/>
      <c r="Z70" s="10"/>
      <c r="AA70" s="10"/>
      <c r="AJ70" s="1"/>
    </row>
    <row r="71" spans="1:36" s="11" customFormat="1" ht="15.5" x14ac:dyDescent="0.35">
      <c r="A71" s="18"/>
      <c r="B71" s="40" t="s">
        <v>83</v>
      </c>
      <c r="C71" s="54"/>
      <c r="D71" s="27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ref="I71:P71" si="13">SUM(I72:I73)</f>
        <v>0</v>
      </c>
      <c r="J71" s="28">
        <f t="shared" si="13"/>
        <v>0</v>
      </c>
      <c r="K71" s="28">
        <f t="shared" si="13"/>
        <v>0</v>
      </c>
      <c r="L71" s="28">
        <f t="shared" si="13"/>
        <v>0</v>
      </c>
      <c r="M71" s="28">
        <f t="shared" si="13"/>
        <v>0</v>
      </c>
      <c r="N71" s="28">
        <f t="shared" si="13"/>
        <v>0</v>
      </c>
      <c r="O71" s="28">
        <f t="shared" si="13"/>
        <v>0</v>
      </c>
      <c r="P71" s="28">
        <f t="shared" si="13"/>
        <v>0</v>
      </c>
      <c r="Q71" s="28">
        <f t="shared" ref="Q71:Q79" si="14">SUM(E71:P71)</f>
        <v>0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36" ht="31" x14ac:dyDescent="0.35">
      <c r="A72" s="18" t="str">
        <f t="shared" si="2"/>
        <v>4.1.1</v>
      </c>
      <c r="B72" s="43" t="s">
        <v>84</v>
      </c>
      <c r="C72" s="55">
        <v>0</v>
      </c>
      <c r="D72" s="56"/>
      <c r="E72" s="32">
        <v>0</v>
      </c>
      <c r="F72" s="32">
        <v>0</v>
      </c>
      <c r="G72" s="32">
        <v>0</v>
      </c>
      <c r="H72" s="32">
        <v>0</v>
      </c>
      <c r="I72" s="32"/>
      <c r="J72" s="32"/>
      <c r="K72" s="32"/>
      <c r="L72" s="32"/>
      <c r="M72" s="32"/>
      <c r="N72" s="32"/>
      <c r="O72" s="32"/>
      <c r="P72" s="32"/>
      <c r="Q72" s="33">
        <f t="shared" si="14"/>
        <v>0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36" ht="31" x14ac:dyDescent="0.35">
      <c r="A73" s="18" t="str">
        <f t="shared" si="2"/>
        <v>4.1.2</v>
      </c>
      <c r="B73" s="43" t="s">
        <v>85</v>
      </c>
      <c r="C73" s="55">
        <v>0</v>
      </c>
      <c r="D73" s="56"/>
      <c r="E73" s="32">
        <v>0</v>
      </c>
      <c r="F73" s="32">
        <v>0</v>
      </c>
      <c r="G73" s="32">
        <v>0</v>
      </c>
      <c r="H73" s="32">
        <v>0</v>
      </c>
      <c r="I73" s="32"/>
      <c r="J73" s="32"/>
      <c r="K73" s="32"/>
      <c r="L73" s="32"/>
      <c r="M73" s="32"/>
      <c r="N73" s="32"/>
      <c r="O73" s="32"/>
      <c r="P73" s="32"/>
      <c r="Q73" s="33">
        <f t="shared" si="14"/>
        <v>0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36" s="11" customFormat="1" ht="15.5" x14ac:dyDescent="0.35">
      <c r="A74" s="18"/>
      <c r="B74" s="40" t="s">
        <v>86</v>
      </c>
      <c r="C74" s="26">
        <v>0</v>
      </c>
      <c r="D74" s="27">
        <v>0</v>
      </c>
      <c r="E74" s="28">
        <v>0</v>
      </c>
      <c r="F74" s="28">
        <v>0</v>
      </c>
      <c r="G74" s="28">
        <v>0</v>
      </c>
      <c r="H74" s="28">
        <v>0</v>
      </c>
      <c r="I74" s="28">
        <f t="shared" ref="I74:P74" si="15">SUM(I75:I76)</f>
        <v>0</v>
      </c>
      <c r="J74" s="28">
        <f t="shared" si="15"/>
        <v>0</v>
      </c>
      <c r="K74" s="28">
        <f t="shared" si="15"/>
        <v>0</v>
      </c>
      <c r="L74" s="28">
        <f t="shared" si="15"/>
        <v>0</v>
      </c>
      <c r="M74" s="28">
        <f t="shared" si="15"/>
        <v>0</v>
      </c>
      <c r="N74" s="28">
        <f t="shared" si="15"/>
        <v>0</v>
      </c>
      <c r="O74" s="28">
        <f t="shared" si="15"/>
        <v>0</v>
      </c>
      <c r="P74" s="28">
        <f t="shared" si="15"/>
        <v>0</v>
      </c>
      <c r="Q74" s="28">
        <f t="shared" si="14"/>
        <v>0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36" ht="15.5" x14ac:dyDescent="0.35">
      <c r="A75" s="18" t="str">
        <f t="shared" ref="A75:A80" si="16">+LEFT(B75,5)</f>
        <v>4.2.1</v>
      </c>
      <c r="B75" s="43" t="s">
        <v>87</v>
      </c>
      <c r="C75" s="55">
        <v>0</v>
      </c>
      <c r="D75" s="56"/>
      <c r="E75" s="32">
        <v>0</v>
      </c>
      <c r="F75" s="32">
        <v>0</v>
      </c>
      <c r="G75" s="32">
        <v>0</v>
      </c>
      <c r="H75" s="32">
        <v>0</v>
      </c>
      <c r="I75" s="32"/>
      <c r="J75" s="32"/>
      <c r="K75" s="32"/>
      <c r="L75" s="32"/>
      <c r="M75" s="32"/>
      <c r="N75" s="32"/>
      <c r="O75" s="32"/>
      <c r="P75" s="32"/>
      <c r="Q75" s="33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36" ht="15.5" x14ac:dyDescent="0.35">
      <c r="A76" s="18" t="str">
        <f t="shared" si="16"/>
        <v>4.2.2</v>
      </c>
      <c r="B76" s="43" t="s">
        <v>88</v>
      </c>
      <c r="C76" s="55">
        <v>0</v>
      </c>
      <c r="D76" s="56"/>
      <c r="E76" s="32">
        <v>0</v>
      </c>
      <c r="F76" s="32">
        <v>0</v>
      </c>
      <c r="G76" s="32">
        <v>0</v>
      </c>
      <c r="H76" s="32">
        <v>0</v>
      </c>
      <c r="I76" s="32"/>
      <c r="J76" s="32"/>
      <c r="K76" s="32"/>
      <c r="L76" s="32"/>
      <c r="M76" s="32"/>
      <c r="N76" s="32"/>
      <c r="O76" s="32"/>
      <c r="P76" s="32"/>
      <c r="Q76" s="33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36" s="11" customFormat="1" ht="15.5" x14ac:dyDescent="0.35">
      <c r="A77" s="18"/>
      <c r="B77" s="40" t="s">
        <v>89</v>
      </c>
      <c r="C77" s="26">
        <v>0</v>
      </c>
      <c r="D77" s="27">
        <v>0</v>
      </c>
      <c r="E77" s="28">
        <v>0</v>
      </c>
      <c r="F77" s="28">
        <v>0</v>
      </c>
      <c r="G77" s="28">
        <v>0</v>
      </c>
      <c r="H77" s="28">
        <v>0</v>
      </c>
      <c r="I77" s="28">
        <f t="shared" ref="I77:P77" si="17">+I78</f>
        <v>0</v>
      </c>
      <c r="J77" s="28">
        <f t="shared" si="17"/>
        <v>0</v>
      </c>
      <c r="K77" s="28">
        <f t="shared" si="17"/>
        <v>0</v>
      </c>
      <c r="L77" s="28">
        <f t="shared" si="17"/>
        <v>0</v>
      </c>
      <c r="M77" s="28">
        <f t="shared" si="17"/>
        <v>0</v>
      </c>
      <c r="N77" s="28">
        <f t="shared" si="17"/>
        <v>0</v>
      </c>
      <c r="O77" s="28">
        <f t="shared" si="17"/>
        <v>0</v>
      </c>
      <c r="P77" s="28">
        <f t="shared" si="17"/>
        <v>0</v>
      </c>
      <c r="Q77" s="28">
        <f t="shared" si="14"/>
        <v>0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36" ht="15.5" x14ac:dyDescent="0.35">
      <c r="A78" s="18" t="str">
        <f t="shared" si="16"/>
        <v>4.3.5</v>
      </c>
      <c r="B78" s="43" t="s">
        <v>90</v>
      </c>
      <c r="C78" s="55">
        <v>0</v>
      </c>
      <c r="D78" s="56"/>
      <c r="E78" s="32">
        <v>0</v>
      </c>
      <c r="F78" s="32">
        <v>0</v>
      </c>
      <c r="G78" s="32">
        <v>0</v>
      </c>
      <c r="H78" s="32">
        <v>0</v>
      </c>
      <c r="I78" s="32"/>
      <c r="J78" s="32"/>
      <c r="K78" s="32"/>
      <c r="L78" s="32"/>
      <c r="M78" s="32"/>
      <c r="N78" s="32"/>
      <c r="O78" s="32"/>
      <c r="P78" s="32"/>
      <c r="Q78" s="33">
        <f t="shared" si="14"/>
        <v>0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36" ht="15.5" x14ac:dyDescent="0.35">
      <c r="A79" s="18"/>
      <c r="B79" s="45" t="s">
        <v>91</v>
      </c>
      <c r="C79" s="57">
        <v>0</v>
      </c>
      <c r="D79" s="58">
        <v>0</v>
      </c>
      <c r="E79" s="59">
        <v>0</v>
      </c>
      <c r="F79" s="59">
        <v>0</v>
      </c>
      <c r="G79" s="59">
        <v>0</v>
      </c>
      <c r="H79" s="59">
        <v>0</v>
      </c>
      <c r="I79" s="59">
        <f t="shared" ref="I79:P79" si="18">+I77+I74+I71</f>
        <v>0</v>
      </c>
      <c r="J79" s="59">
        <f t="shared" si="18"/>
        <v>0</v>
      </c>
      <c r="K79" s="59">
        <f t="shared" si="18"/>
        <v>0</v>
      </c>
      <c r="L79" s="59">
        <f t="shared" si="18"/>
        <v>0</v>
      </c>
      <c r="M79" s="59">
        <f t="shared" si="18"/>
        <v>0</v>
      </c>
      <c r="N79" s="59">
        <f t="shared" si="18"/>
        <v>0</v>
      </c>
      <c r="O79" s="59">
        <f t="shared" si="18"/>
        <v>0</v>
      </c>
      <c r="P79" s="59">
        <f t="shared" si="18"/>
        <v>0</v>
      </c>
      <c r="Q79" s="59">
        <f t="shared" si="14"/>
        <v>0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C79" s="11"/>
    </row>
    <row r="80" spans="1:36" ht="15.5" x14ac:dyDescent="0.35">
      <c r="A80" s="18" t="str">
        <f t="shared" si="16"/>
        <v/>
      </c>
      <c r="B80" s="43"/>
      <c r="C80" s="60"/>
      <c r="D80" s="61"/>
      <c r="E80" s="62">
        <v>0</v>
      </c>
      <c r="F80" s="62">
        <v>0</v>
      </c>
      <c r="G80" s="62">
        <v>0</v>
      </c>
      <c r="H80" s="62">
        <v>0</v>
      </c>
      <c r="I80" s="62"/>
      <c r="J80" s="62"/>
      <c r="K80" s="62"/>
      <c r="L80" s="62"/>
      <c r="M80" s="62"/>
      <c r="N80" s="62"/>
      <c r="O80" s="62"/>
      <c r="P80" s="63"/>
      <c r="Q80" s="33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32" ht="15.5" x14ac:dyDescent="0.35">
      <c r="A81" s="18"/>
      <c r="B81" s="64" t="s">
        <v>92</v>
      </c>
      <c r="C81" s="65">
        <f>C69</f>
        <v>5560837878</v>
      </c>
      <c r="D81" s="66">
        <f>D69</f>
        <v>0</v>
      </c>
      <c r="E81" s="67">
        <f t="shared" ref="E81:J81" si="19">E69</f>
        <v>83051503.120000005</v>
      </c>
      <c r="F81" s="67">
        <f t="shared" si="19"/>
        <v>189034279.39000002</v>
      </c>
      <c r="G81" s="67">
        <f t="shared" si="19"/>
        <v>263208705.25</v>
      </c>
      <c r="H81" s="67">
        <f t="shared" si="19"/>
        <v>175487233.71000004</v>
      </c>
      <c r="I81" s="68">
        <f t="shared" si="19"/>
        <v>0</v>
      </c>
      <c r="J81" s="68">
        <f t="shared" si="19"/>
        <v>0</v>
      </c>
      <c r="K81" s="68">
        <f>K69</f>
        <v>0</v>
      </c>
      <c r="L81" s="68">
        <f>L69</f>
        <v>0</v>
      </c>
      <c r="M81" s="68">
        <f>M69</f>
        <v>0</v>
      </c>
      <c r="N81" s="68">
        <f>N69</f>
        <v>0</v>
      </c>
      <c r="O81" s="68">
        <f t="shared" ref="O81:P81" si="20">O69</f>
        <v>0</v>
      </c>
      <c r="P81" s="68">
        <f t="shared" si="20"/>
        <v>0</v>
      </c>
      <c r="Q81" s="67">
        <f>SUM(E81:P81)</f>
        <v>710781721.47000003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69"/>
    </row>
    <row r="82" spans="1:32" ht="14.25" customHeight="1" x14ac:dyDescent="0.35">
      <c r="B82" s="70"/>
      <c r="C82" s="70"/>
      <c r="D82" s="70"/>
      <c r="E82" s="71"/>
      <c r="Q82" s="72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32" ht="13.5" customHeight="1" x14ac:dyDescent="0.35">
      <c r="B83" s="73"/>
      <c r="C83" s="70"/>
      <c r="D83" s="70"/>
      <c r="E83" s="70"/>
      <c r="F83" s="74"/>
      <c r="G83" s="74"/>
      <c r="H83" s="74"/>
      <c r="I83" s="75"/>
      <c r="J83" s="75"/>
      <c r="K83" s="75"/>
      <c r="L83" s="75"/>
      <c r="M83" s="75"/>
      <c r="N83" s="75"/>
      <c r="O83" s="75"/>
      <c r="P83" s="75"/>
      <c r="Q83" s="76"/>
      <c r="R83" s="74"/>
      <c r="S83" s="74"/>
      <c r="T83" s="74"/>
      <c r="U83" s="74"/>
      <c r="V83" s="74"/>
      <c r="W83" s="74"/>
      <c r="X83" s="74"/>
      <c r="Y83" s="74"/>
      <c r="Z83" s="74"/>
    </row>
    <row r="84" spans="1:32" ht="14.25" customHeight="1" x14ac:dyDescent="0.35">
      <c r="B84" s="77" t="s">
        <v>93</v>
      </c>
      <c r="C84" s="78"/>
      <c r="D84" s="79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32" ht="25.5" customHeight="1" x14ac:dyDescent="0.35">
      <c r="B85" s="80" t="s">
        <v>94</v>
      </c>
      <c r="C85" s="81"/>
      <c r="D85" s="82"/>
      <c r="F85" s="83"/>
      <c r="M85" s="84"/>
      <c r="N85" s="84"/>
      <c r="O85" s="84"/>
      <c r="P85" s="84"/>
      <c r="Q85" s="83"/>
      <c r="R85" s="85"/>
      <c r="S85" s="85"/>
      <c r="T85" s="85" t="s">
        <v>95</v>
      </c>
      <c r="U85" s="85"/>
      <c r="V85" s="85"/>
      <c r="W85" s="85"/>
      <c r="X85" s="85"/>
      <c r="Y85" s="85"/>
      <c r="Z85" s="85"/>
      <c r="AD85" s="86" t="s">
        <v>95</v>
      </c>
      <c r="AE85" s="86"/>
      <c r="AF85" s="86"/>
    </row>
    <row r="86" spans="1:32" ht="36" customHeight="1" x14ac:dyDescent="0.35">
      <c r="B86" s="87" t="s">
        <v>96</v>
      </c>
      <c r="C86" s="88"/>
      <c r="D86" s="89"/>
      <c r="G86" s="90" t="s">
        <v>97</v>
      </c>
      <c r="H86" s="90"/>
      <c r="K86" s="90" t="s">
        <v>95</v>
      </c>
      <c r="L86" s="90"/>
    </row>
    <row r="87" spans="1:32" ht="15" customHeight="1" x14ac:dyDescent="0.35">
      <c r="B87" s="87" t="s">
        <v>98</v>
      </c>
      <c r="C87" s="88"/>
      <c r="D87" s="89"/>
      <c r="G87" s="8"/>
    </row>
    <row r="88" spans="1:32" x14ac:dyDescent="0.35">
      <c r="B88" s="87"/>
      <c r="C88" s="88"/>
      <c r="D88" s="89"/>
      <c r="G88" s="8"/>
    </row>
    <row r="89" spans="1:32" x14ac:dyDescent="0.35">
      <c r="B89" s="87"/>
      <c r="C89" s="88"/>
      <c r="D89" s="89"/>
      <c r="F89" s="85"/>
      <c r="G89" s="91" t="s">
        <v>99</v>
      </c>
      <c r="H89" s="91"/>
      <c r="K89" s="91" t="s">
        <v>100</v>
      </c>
      <c r="L89" s="91"/>
      <c r="M89" s="84"/>
      <c r="N89" s="84"/>
      <c r="O89" s="84"/>
      <c r="P89" s="84"/>
      <c r="Q89" s="83"/>
      <c r="R89" s="85"/>
      <c r="S89" s="85"/>
      <c r="T89" s="85" t="s">
        <v>101</v>
      </c>
      <c r="U89" s="85"/>
      <c r="V89" s="85"/>
      <c r="W89" s="85"/>
      <c r="X89" s="85"/>
      <c r="Y89" s="85"/>
      <c r="Z89" s="85"/>
      <c r="AD89" s="86" t="s">
        <v>102</v>
      </c>
      <c r="AE89" s="86"/>
      <c r="AF89" s="86"/>
    </row>
    <row r="90" spans="1:32" x14ac:dyDescent="0.35">
      <c r="B90" s="92"/>
      <c r="C90" s="93"/>
      <c r="D90" s="94"/>
      <c r="F90" s="83"/>
      <c r="G90" s="90" t="s">
        <v>103</v>
      </c>
      <c r="H90" s="90"/>
      <c r="K90" s="90" t="s">
        <v>104</v>
      </c>
      <c r="L90" s="90"/>
      <c r="M90" s="95"/>
      <c r="N90" s="95"/>
      <c r="O90" s="95"/>
      <c r="P90" s="95"/>
      <c r="Q90" s="83"/>
      <c r="R90" s="83"/>
      <c r="S90" s="83"/>
      <c r="T90" s="83" t="s">
        <v>105</v>
      </c>
      <c r="U90" s="83"/>
      <c r="V90" s="83"/>
      <c r="W90" s="83"/>
      <c r="X90" s="83"/>
      <c r="Y90" s="83"/>
      <c r="Z90" s="83"/>
      <c r="AD90" s="96" t="s">
        <v>106</v>
      </c>
      <c r="AE90" s="96"/>
      <c r="AF90" s="96"/>
    </row>
  </sheetData>
  <mergeCells count="18">
    <mergeCell ref="K90:L90"/>
    <mergeCell ref="AD90:AF90"/>
    <mergeCell ref="B85:D85"/>
    <mergeCell ref="AD85:AF85"/>
    <mergeCell ref="B86:D86"/>
    <mergeCell ref="G86:H86"/>
    <mergeCell ref="K86:L86"/>
    <mergeCell ref="B87:D90"/>
    <mergeCell ref="G89:H89"/>
    <mergeCell ref="K89:L89"/>
    <mergeCell ref="AD89:AF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B0A73524-D59B-40D3-8BDA-3CB416983315}"/>
</file>

<file path=customXml/itemProps2.xml><?xml version="1.0" encoding="utf-8"?>
<ds:datastoreItem xmlns:ds="http://schemas.openxmlformats.org/officeDocument/2006/customXml" ds:itemID="{072430E7-7C3B-4C67-8E0C-51468063613C}"/>
</file>

<file path=customXml/itemProps3.xml><?xml version="1.0" encoding="utf-8"?>
<ds:datastoreItem xmlns:ds="http://schemas.openxmlformats.org/officeDocument/2006/customXml" ds:itemID="{7983A1DE-FA76-4466-98D3-ABC22AADB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2025-05-09T13:54:32Z</dcterms:created>
  <dcterms:modified xsi:type="dcterms:W3CDTF">2025-05-09T13:56:47Z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