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glenys.vargas\OneDrive - Ministerio de Energia y Minas\Oficina de Acceso a la Informacion - Oficina de Acceso a la Informacion\DOCUMENTOS VARIOS PORTAL\Nominas\2024\Septiembre\"/>
    </mc:Choice>
  </mc:AlternateContent>
  <xr:revisionPtr revIDLastSave="0" documentId="13_ncr:1_{DC2E6002-7A17-483A-8F6A-390A7D0863E8}" xr6:coauthVersionLast="47" xr6:coauthVersionMax="47" xr10:uidLastSave="{00000000-0000-0000-0000-000000000000}"/>
  <bookViews>
    <workbookView xWindow="-120" yWindow="-120" windowWidth="24240" windowHeight="13140" tabRatio="565" activeTab="2" xr2:uid="{00000000-000D-0000-FFFF-FFFF00000000}"/>
  </bookViews>
  <sheets>
    <sheet name="FIJOS" sheetId="25" r:id="rId1"/>
    <sheet name="TEMPORAL" sheetId="26" r:id="rId2"/>
    <sheet name="EVENTUAL" sheetId="13" r:id="rId3"/>
    <sheet name="PERIODO PROBATORIO" sheetId="24" r:id="rId4"/>
    <sheet name="INTERINATO" sheetId="28" r:id="rId5"/>
    <sheet name="COMPENSACION MILITAR" sheetId="21" r:id="rId6"/>
  </sheets>
  <externalReferences>
    <externalReference r:id="rId7"/>
    <externalReference r:id="rId8"/>
  </externalReferences>
  <definedNames>
    <definedName name="_xlnm._FilterDatabase" localSheetId="5" hidden="1">'COMPENSACION MILITAR'!$A$8:$J$155</definedName>
    <definedName name="_xlnm._FilterDatabase" localSheetId="2" hidden="1">EVENTUAL!$A$9:$M$54</definedName>
    <definedName name="_xlnm._FilterDatabase" localSheetId="0" hidden="1">FIJOS!$A$10:$M$503</definedName>
    <definedName name="_xlnm._FilterDatabase" localSheetId="4" hidden="1">INTERINATO!$A$9:$K$9</definedName>
    <definedName name="_xlnm._FilterDatabase" localSheetId="3" hidden="1">'PERIODO PROBATORIO'!$A$11:$M$11</definedName>
    <definedName name="_xlnm._FilterDatabase" localSheetId="1" hidden="1">TEMPORAL!$A$7:$M$405</definedName>
    <definedName name="_xlnm.Print_Area" localSheetId="2">EVENTUAL!$A$1:$M$65</definedName>
    <definedName name="_xlnm.Print_Area" localSheetId="1">TEMPORAL!$A$1:$M$419</definedName>
    <definedName name="_xlnm.Print_Titles" localSheetId="5">'COMPENSACION MILITAR'!$7:$8</definedName>
    <definedName name="_xlnm.Print_Titles" localSheetId="2">EVENTUAL!$8:$9</definedName>
    <definedName name="_xlnm.Print_Titles" localSheetId="0">FIJOS!$10:$11</definedName>
    <definedName name="_xlnm.Print_Titles" localSheetId="1">TEMPORAL!$7:$8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5" l="1"/>
  <c r="J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J29" i="25"/>
  <c r="J30" i="25"/>
  <c r="J31" i="25"/>
  <c r="J32" i="25"/>
  <c r="J33" i="25"/>
  <c r="J34" i="25"/>
  <c r="J35" i="25"/>
  <c r="J36" i="25"/>
  <c r="J37" i="25"/>
  <c r="J38" i="25"/>
  <c r="J39" i="25"/>
  <c r="J40" i="25"/>
  <c r="J41" i="25"/>
  <c r="J42" i="25"/>
  <c r="J43" i="25"/>
  <c r="J44" i="25"/>
  <c r="J45" i="25"/>
  <c r="J46" i="25"/>
  <c r="J47" i="25"/>
  <c r="J48" i="25"/>
  <c r="J49" i="25"/>
  <c r="J50" i="25"/>
  <c r="J51" i="25"/>
  <c r="J52" i="25"/>
  <c r="J53" i="25"/>
  <c r="J54" i="25"/>
  <c r="J55" i="25"/>
  <c r="J56" i="25"/>
  <c r="J57" i="25"/>
  <c r="J58" i="25"/>
  <c r="J59" i="25"/>
  <c r="J60" i="25"/>
  <c r="J61" i="25"/>
  <c r="J62" i="25"/>
  <c r="J63" i="25"/>
  <c r="J64" i="25"/>
  <c r="J65" i="25"/>
  <c r="J66" i="25"/>
  <c r="J67" i="25"/>
  <c r="J68" i="25"/>
  <c r="J69" i="25"/>
  <c r="J70" i="25"/>
  <c r="J71" i="25"/>
  <c r="J72" i="25"/>
  <c r="J73" i="25"/>
  <c r="J74" i="25"/>
  <c r="J75" i="25"/>
  <c r="J76" i="25"/>
  <c r="J77" i="25"/>
  <c r="J78" i="25"/>
  <c r="J79" i="25"/>
  <c r="J80" i="25"/>
  <c r="J81" i="25"/>
  <c r="J82" i="25"/>
  <c r="J83" i="25"/>
  <c r="J84" i="25"/>
  <c r="J85" i="25"/>
  <c r="J86" i="25"/>
  <c r="J87" i="25"/>
  <c r="J88" i="25"/>
  <c r="J89" i="25"/>
  <c r="J90" i="25"/>
  <c r="J91" i="25"/>
  <c r="J92" i="25"/>
  <c r="J93" i="25"/>
  <c r="J94" i="25"/>
  <c r="J95" i="25"/>
  <c r="J96" i="25"/>
  <c r="J97" i="25"/>
  <c r="J98" i="25"/>
  <c r="J99" i="25"/>
  <c r="J100" i="25"/>
  <c r="J101" i="25"/>
  <c r="J102" i="25"/>
  <c r="J103" i="25"/>
  <c r="J104" i="25"/>
  <c r="J105" i="25"/>
  <c r="J106" i="25"/>
  <c r="J107" i="25"/>
  <c r="J108" i="25"/>
  <c r="J109" i="25"/>
  <c r="J110" i="25"/>
  <c r="J111" i="25"/>
  <c r="J112" i="25"/>
  <c r="J113" i="25"/>
  <c r="J114" i="25"/>
  <c r="J115" i="25"/>
  <c r="J116" i="25"/>
  <c r="J117" i="25"/>
  <c r="J118" i="25"/>
  <c r="J119" i="25"/>
  <c r="J120" i="25"/>
  <c r="J121" i="25"/>
  <c r="J122" i="25"/>
  <c r="J123" i="25"/>
  <c r="J124" i="25"/>
  <c r="J125" i="25"/>
  <c r="J126" i="25"/>
  <c r="J127" i="25"/>
  <c r="J128" i="25"/>
  <c r="J129" i="25"/>
  <c r="J130" i="25"/>
  <c r="J131" i="25"/>
  <c r="J132" i="25"/>
  <c r="J133" i="25"/>
  <c r="J134" i="25"/>
  <c r="J135" i="25"/>
  <c r="J136" i="25"/>
  <c r="J137" i="25"/>
  <c r="J138" i="25"/>
  <c r="J139" i="25"/>
  <c r="J140" i="25"/>
  <c r="J141" i="25"/>
  <c r="J142" i="25"/>
  <c r="J143" i="25"/>
  <c r="J144" i="25"/>
  <c r="J145" i="25"/>
  <c r="J146" i="25"/>
  <c r="J147" i="25"/>
  <c r="J148" i="25"/>
  <c r="J149" i="25"/>
  <c r="J150" i="25"/>
  <c r="J151" i="25"/>
  <c r="J152" i="25"/>
  <c r="J153" i="25"/>
  <c r="J154" i="25"/>
  <c r="J155" i="25"/>
  <c r="J156" i="25"/>
  <c r="J157" i="25"/>
  <c r="J158" i="25"/>
  <c r="J159" i="25"/>
  <c r="J160" i="25"/>
  <c r="J161" i="25"/>
  <c r="J162" i="25"/>
  <c r="J163" i="25"/>
  <c r="J164" i="25"/>
  <c r="J165" i="25"/>
  <c r="J166" i="25"/>
  <c r="J167" i="25"/>
  <c r="J168" i="25"/>
  <c r="J169" i="25"/>
  <c r="J170" i="25"/>
  <c r="J171" i="25"/>
  <c r="J172" i="25"/>
  <c r="J173" i="25"/>
  <c r="J174" i="25"/>
  <c r="J175" i="25"/>
  <c r="J176" i="25"/>
  <c r="J177" i="25"/>
  <c r="J178" i="25"/>
  <c r="J179" i="25"/>
  <c r="J180" i="25"/>
  <c r="J181" i="25"/>
  <c r="J182" i="25"/>
  <c r="J183" i="25"/>
  <c r="J184" i="25"/>
  <c r="J185" i="25"/>
  <c r="J186" i="25"/>
  <c r="J187" i="25"/>
  <c r="J188" i="25"/>
  <c r="J189" i="25"/>
  <c r="J190" i="25"/>
  <c r="J191" i="25"/>
  <c r="J192" i="25"/>
  <c r="J193" i="25"/>
  <c r="J194" i="25"/>
  <c r="J195" i="25"/>
  <c r="J196" i="25"/>
  <c r="J197" i="25"/>
  <c r="J198" i="25"/>
  <c r="J199" i="25"/>
  <c r="J200" i="25"/>
  <c r="J201" i="25"/>
  <c r="J202" i="25"/>
  <c r="J203" i="25"/>
  <c r="J204" i="25"/>
  <c r="J205" i="25"/>
  <c r="J206" i="25"/>
  <c r="J207" i="25"/>
  <c r="J208" i="25"/>
  <c r="J209" i="25"/>
  <c r="J210" i="25"/>
  <c r="J211" i="25"/>
  <c r="J212" i="25"/>
  <c r="J213" i="25"/>
  <c r="J214" i="25"/>
  <c r="J215" i="25"/>
  <c r="J216" i="25"/>
  <c r="J217" i="25"/>
  <c r="J218" i="25"/>
  <c r="J219" i="25"/>
  <c r="J220" i="25"/>
  <c r="J221" i="25"/>
  <c r="J222" i="25"/>
  <c r="J223" i="25"/>
  <c r="J224" i="25"/>
  <c r="J225" i="25"/>
  <c r="J226" i="25"/>
  <c r="J227" i="25"/>
  <c r="J228" i="25"/>
  <c r="J229" i="25"/>
  <c r="J230" i="25"/>
  <c r="J231" i="25"/>
  <c r="J232" i="25"/>
  <c r="J233" i="25"/>
  <c r="J234" i="25"/>
  <c r="J235" i="25"/>
  <c r="J236" i="25"/>
  <c r="J237" i="25"/>
  <c r="J238" i="25"/>
  <c r="J239" i="25"/>
  <c r="J240" i="25"/>
  <c r="J241" i="25"/>
  <c r="J242" i="25"/>
  <c r="J243" i="25"/>
  <c r="J244" i="25"/>
  <c r="J245" i="25"/>
  <c r="J246" i="25"/>
  <c r="J247" i="25"/>
  <c r="J248" i="25"/>
  <c r="J249" i="25"/>
  <c r="J250" i="25"/>
  <c r="J251" i="25"/>
  <c r="J252" i="25"/>
  <c r="J253" i="25"/>
  <c r="J254" i="25"/>
  <c r="J255" i="25"/>
  <c r="J256" i="25"/>
  <c r="J257" i="25"/>
  <c r="J258" i="25"/>
  <c r="J259" i="25"/>
  <c r="J260" i="25"/>
  <c r="J261" i="25"/>
  <c r="J262" i="25"/>
  <c r="J263" i="25"/>
  <c r="J264" i="25"/>
  <c r="J265" i="25"/>
  <c r="J266" i="25"/>
  <c r="J267" i="25"/>
  <c r="J268" i="25"/>
  <c r="J269" i="25"/>
  <c r="J270" i="25"/>
  <c r="J271" i="25"/>
  <c r="J272" i="25"/>
  <c r="J273" i="25"/>
  <c r="J274" i="25"/>
  <c r="J275" i="25"/>
  <c r="J276" i="25"/>
  <c r="J277" i="25"/>
  <c r="J278" i="25"/>
  <c r="J279" i="25"/>
  <c r="J280" i="25"/>
  <c r="J281" i="25"/>
  <c r="J282" i="25"/>
  <c r="J283" i="25"/>
  <c r="J284" i="25"/>
  <c r="J285" i="25"/>
  <c r="J286" i="25"/>
  <c r="J287" i="25"/>
  <c r="J288" i="25"/>
  <c r="J289" i="25"/>
  <c r="J290" i="25"/>
  <c r="J291" i="25"/>
  <c r="J292" i="25"/>
  <c r="J293" i="25"/>
  <c r="J294" i="25"/>
  <c r="J295" i="25"/>
  <c r="J296" i="25"/>
  <c r="J297" i="25"/>
  <c r="J298" i="25"/>
  <c r="J299" i="25"/>
  <c r="J300" i="25"/>
  <c r="J301" i="25"/>
  <c r="J302" i="25"/>
  <c r="J303" i="25"/>
  <c r="J304" i="25"/>
  <c r="J305" i="25"/>
  <c r="J306" i="25"/>
  <c r="J307" i="25"/>
  <c r="J308" i="25"/>
  <c r="J309" i="25"/>
  <c r="J310" i="25"/>
  <c r="J311" i="25"/>
  <c r="J312" i="25"/>
  <c r="J313" i="25"/>
  <c r="J314" i="25"/>
  <c r="J315" i="25"/>
  <c r="J316" i="25"/>
  <c r="J317" i="25"/>
  <c r="J318" i="25"/>
  <c r="J319" i="25"/>
  <c r="J320" i="25"/>
  <c r="J321" i="25"/>
  <c r="J322" i="25"/>
  <c r="J323" i="25"/>
  <c r="J324" i="25"/>
  <c r="J325" i="25"/>
  <c r="J326" i="25"/>
  <c r="J327" i="25"/>
  <c r="J328" i="25"/>
  <c r="J329" i="25"/>
  <c r="J330" i="25"/>
  <c r="J331" i="25"/>
  <c r="J332" i="25"/>
  <c r="J333" i="25"/>
  <c r="J334" i="25"/>
  <c r="J335" i="25"/>
  <c r="J336" i="25"/>
  <c r="J337" i="25"/>
  <c r="J338" i="25"/>
  <c r="J339" i="25"/>
  <c r="J340" i="25"/>
  <c r="J341" i="25"/>
  <c r="J342" i="25"/>
  <c r="J343" i="25"/>
  <c r="J344" i="25"/>
  <c r="J345" i="25"/>
  <c r="J346" i="25"/>
  <c r="J347" i="25"/>
  <c r="J348" i="25"/>
  <c r="J349" i="25"/>
  <c r="J350" i="25"/>
  <c r="J351" i="25"/>
  <c r="J352" i="25"/>
  <c r="J353" i="25"/>
  <c r="J354" i="25"/>
  <c r="J355" i="25"/>
  <c r="J356" i="25"/>
  <c r="J357" i="25"/>
  <c r="J358" i="25"/>
  <c r="J359" i="25"/>
  <c r="J360" i="25"/>
  <c r="J361" i="25"/>
  <c r="J362" i="25"/>
  <c r="J363" i="25"/>
  <c r="J364" i="25"/>
  <c r="J365" i="25"/>
  <c r="J366" i="25"/>
  <c r="J367" i="25"/>
  <c r="J368" i="25"/>
  <c r="J369" i="25"/>
  <c r="J370" i="25"/>
  <c r="J371" i="25"/>
  <c r="J372" i="25"/>
  <c r="J373" i="25"/>
  <c r="J374" i="25"/>
  <c r="J375" i="25"/>
  <c r="J376" i="25"/>
  <c r="J377" i="25"/>
  <c r="J378" i="25"/>
  <c r="J379" i="25"/>
  <c r="J380" i="25"/>
  <c r="J381" i="25"/>
  <c r="J382" i="25"/>
  <c r="J383" i="25"/>
  <c r="J384" i="25"/>
  <c r="J385" i="25"/>
  <c r="J386" i="25"/>
  <c r="J387" i="25"/>
  <c r="J388" i="25"/>
  <c r="J389" i="25"/>
  <c r="J390" i="25"/>
  <c r="J391" i="25"/>
  <c r="J392" i="25"/>
  <c r="J393" i="25"/>
  <c r="J394" i="25"/>
  <c r="J395" i="25"/>
  <c r="J396" i="25"/>
  <c r="J397" i="25"/>
  <c r="J398" i="25"/>
  <c r="J399" i="25"/>
  <c r="J400" i="25"/>
  <c r="J401" i="25"/>
  <c r="J402" i="25"/>
  <c r="J403" i="25"/>
  <c r="J404" i="25"/>
  <c r="J405" i="25"/>
  <c r="J406" i="25"/>
  <c r="J407" i="25"/>
  <c r="J408" i="25"/>
  <c r="J409" i="25"/>
  <c r="J410" i="25"/>
  <c r="J411" i="25"/>
  <c r="J412" i="25"/>
  <c r="J413" i="25"/>
  <c r="J414" i="25"/>
  <c r="J415" i="25"/>
  <c r="J416" i="25"/>
  <c r="J417" i="25"/>
  <c r="J418" i="25"/>
  <c r="J419" i="25"/>
  <c r="J420" i="25"/>
  <c r="J421" i="25"/>
  <c r="J422" i="25"/>
  <c r="J423" i="25"/>
  <c r="J424" i="25"/>
  <c r="J425" i="25"/>
  <c r="J426" i="25"/>
  <c r="J427" i="25"/>
  <c r="J428" i="25"/>
  <c r="J429" i="25"/>
  <c r="J430" i="25"/>
  <c r="J431" i="25"/>
  <c r="J432" i="25"/>
  <c r="J433" i="25"/>
  <c r="J434" i="25"/>
  <c r="J435" i="25"/>
  <c r="J436" i="25"/>
  <c r="J437" i="25"/>
  <c r="J438" i="25"/>
  <c r="J439" i="25"/>
  <c r="J440" i="25"/>
  <c r="J441" i="25"/>
  <c r="J442" i="25"/>
  <c r="J443" i="25"/>
  <c r="J444" i="25"/>
  <c r="J445" i="25"/>
  <c r="J446" i="25"/>
  <c r="J447" i="25"/>
  <c r="J448" i="25"/>
  <c r="J449" i="25"/>
  <c r="J450" i="25"/>
  <c r="J451" i="25"/>
  <c r="J452" i="25"/>
  <c r="J453" i="25"/>
  <c r="J454" i="25"/>
  <c r="J455" i="25"/>
  <c r="J456" i="25"/>
  <c r="J457" i="25"/>
  <c r="J458" i="25"/>
  <c r="J459" i="25"/>
  <c r="J460" i="25"/>
  <c r="J461" i="25"/>
  <c r="J462" i="25"/>
  <c r="J463" i="25"/>
  <c r="J464" i="25"/>
  <c r="J465" i="25"/>
  <c r="J466" i="25"/>
  <c r="J467" i="25"/>
  <c r="J468" i="25"/>
  <c r="J469" i="25"/>
  <c r="J470" i="25"/>
  <c r="J471" i="25"/>
  <c r="J472" i="25"/>
  <c r="J473" i="25"/>
  <c r="J474" i="25"/>
  <c r="J475" i="25"/>
  <c r="J476" i="25"/>
  <c r="J477" i="25"/>
  <c r="J478" i="25"/>
  <c r="J479" i="25"/>
  <c r="J480" i="25"/>
  <c r="J481" i="25"/>
  <c r="J482" i="25"/>
  <c r="J483" i="25"/>
  <c r="J484" i="25"/>
  <c r="J485" i="25"/>
  <c r="J486" i="25"/>
  <c r="J487" i="25"/>
  <c r="J488" i="25"/>
  <c r="J489" i="25"/>
  <c r="J490" i="25"/>
  <c r="J491" i="25"/>
  <c r="J492" i="25"/>
  <c r="J493" i="25"/>
  <c r="J494" i="25"/>
  <c r="J495" i="25"/>
  <c r="J496" i="25"/>
  <c r="J497" i="25"/>
  <c r="J498" i="25"/>
  <c r="J499" i="25"/>
  <c r="J500" i="25"/>
  <c r="J501" i="25"/>
  <c r="J502" i="25"/>
  <c r="J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39" i="25"/>
  <c r="I40" i="25"/>
  <c r="I41" i="25"/>
  <c r="I42" i="25"/>
  <c r="I43" i="25"/>
  <c r="I44" i="25"/>
  <c r="I45" i="25"/>
  <c r="I46" i="25"/>
  <c r="I47" i="25"/>
  <c r="I48" i="25"/>
  <c r="I49" i="25"/>
  <c r="I50" i="25"/>
  <c r="I51" i="25"/>
  <c r="I52" i="25"/>
  <c r="I53" i="25"/>
  <c r="I54" i="25"/>
  <c r="I55" i="25"/>
  <c r="I56" i="25"/>
  <c r="I57" i="25"/>
  <c r="I58" i="25"/>
  <c r="I59" i="25"/>
  <c r="I60" i="25"/>
  <c r="I61" i="25"/>
  <c r="I62" i="25"/>
  <c r="I63" i="25"/>
  <c r="I64" i="25"/>
  <c r="I65" i="25"/>
  <c r="I66" i="25"/>
  <c r="I67" i="25"/>
  <c r="I68" i="25"/>
  <c r="I69" i="25"/>
  <c r="I70" i="25"/>
  <c r="I71" i="25"/>
  <c r="I72" i="25"/>
  <c r="I73" i="25"/>
  <c r="I74" i="25"/>
  <c r="I75" i="25"/>
  <c r="I76" i="25"/>
  <c r="I77" i="25"/>
  <c r="I78" i="25"/>
  <c r="I79" i="25"/>
  <c r="I80" i="25"/>
  <c r="I81" i="25"/>
  <c r="I82" i="25"/>
  <c r="I83" i="25"/>
  <c r="I84" i="25"/>
  <c r="I85" i="25"/>
  <c r="I86" i="25"/>
  <c r="I87" i="25"/>
  <c r="I88" i="25"/>
  <c r="I89" i="25"/>
  <c r="I90" i="25"/>
  <c r="I91" i="25"/>
  <c r="I92" i="25"/>
  <c r="I93" i="25"/>
  <c r="I94" i="25"/>
  <c r="I95" i="25"/>
  <c r="I96" i="25"/>
  <c r="I97" i="25"/>
  <c r="I98" i="25"/>
  <c r="I99" i="25"/>
  <c r="I100" i="25"/>
  <c r="I101" i="25"/>
  <c r="I102" i="25"/>
  <c r="I103" i="25"/>
  <c r="I104" i="25"/>
  <c r="I105" i="25"/>
  <c r="I106" i="25"/>
  <c r="I107" i="25"/>
  <c r="I108" i="25"/>
  <c r="I109" i="25"/>
  <c r="I110" i="25"/>
  <c r="I111" i="25"/>
  <c r="I112" i="25"/>
  <c r="I113" i="25"/>
  <c r="I114" i="25"/>
  <c r="I115" i="25"/>
  <c r="I116" i="25"/>
  <c r="I117" i="25"/>
  <c r="I118" i="25"/>
  <c r="I119" i="25"/>
  <c r="I120" i="25"/>
  <c r="I121" i="25"/>
  <c r="I122" i="25"/>
  <c r="I123" i="25"/>
  <c r="I124" i="25"/>
  <c r="I125" i="25"/>
  <c r="I126" i="25"/>
  <c r="I127" i="25"/>
  <c r="I128" i="25"/>
  <c r="I129" i="25"/>
  <c r="I130" i="25"/>
  <c r="I131" i="25"/>
  <c r="I132" i="25"/>
  <c r="I133" i="25"/>
  <c r="I134" i="25"/>
  <c r="I135" i="25"/>
  <c r="I136" i="25"/>
  <c r="I137" i="25"/>
  <c r="I138" i="25"/>
  <c r="I139" i="25"/>
  <c r="I140" i="25"/>
  <c r="I141" i="25"/>
  <c r="I142" i="25"/>
  <c r="I143" i="25"/>
  <c r="I144" i="25"/>
  <c r="I145" i="25"/>
  <c r="I146" i="25"/>
  <c r="I147" i="25"/>
  <c r="I148" i="25"/>
  <c r="I149" i="25"/>
  <c r="I150" i="25"/>
  <c r="I151" i="25"/>
  <c r="I152" i="25"/>
  <c r="I153" i="25"/>
  <c r="I154" i="25"/>
  <c r="I155" i="25"/>
  <c r="I156" i="25"/>
  <c r="I157" i="25"/>
  <c r="I158" i="25"/>
  <c r="I159" i="25"/>
  <c r="I160" i="25"/>
  <c r="I161" i="25"/>
  <c r="I162" i="25"/>
  <c r="I163" i="25"/>
  <c r="I164" i="25"/>
  <c r="I165" i="25"/>
  <c r="I166" i="25"/>
  <c r="I167" i="25"/>
  <c r="I168" i="25"/>
  <c r="I169" i="25"/>
  <c r="I170" i="25"/>
  <c r="I171" i="25"/>
  <c r="I172" i="25"/>
  <c r="I173" i="25"/>
  <c r="I174" i="25"/>
  <c r="I175" i="25"/>
  <c r="I176" i="25"/>
  <c r="I177" i="25"/>
  <c r="I178" i="25"/>
  <c r="I179" i="25"/>
  <c r="I180" i="25"/>
  <c r="I181" i="25"/>
  <c r="I182" i="25"/>
  <c r="I183" i="25"/>
  <c r="I184" i="25"/>
  <c r="I185" i="25"/>
  <c r="I186" i="25"/>
  <c r="I187" i="25"/>
  <c r="I188" i="25"/>
  <c r="I189" i="25"/>
  <c r="I190" i="25"/>
  <c r="I191" i="25"/>
  <c r="I192" i="25"/>
  <c r="I193" i="25"/>
  <c r="I194" i="25"/>
  <c r="I195" i="25"/>
  <c r="I196" i="25"/>
  <c r="I197" i="25"/>
  <c r="I198" i="25"/>
  <c r="I199" i="25"/>
  <c r="I200" i="25"/>
  <c r="I201" i="25"/>
  <c r="I202" i="25"/>
  <c r="I203" i="25"/>
  <c r="I204" i="25"/>
  <c r="I205" i="25"/>
  <c r="I206" i="25"/>
  <c r="I207" i="25"/>
  <c r="I208" i="25"/>
  <c r="I209" i="25"/>
  <c r="I210" i="25"/>
  <c r="I211" i="25"/>
  <c r="I212" i="25"/>
  <c r="I213" i="25"/>
  <c r="I214" i="25"/>
  <c r="I215" i="25"/>
  <c r="I216" i="25"/>
  <c r="I217" i="25"/>
  <c r="I218" i="25"/>
  <c r="I219" i="25"/>
  <c r="I220" i="25"/>
  <c r="I221" i="25"/>
  <c r="I222" i="25"/>
  <c r="I223" i="25"/>
  <c r="I224" i="25"/>
  <c r="I225" i="25"/>
  <c r="I226" i="25"/>
  <c r="I227" i="25"/>
  <c r="I228" i="25"/>
  <c r="I229" i="25"/>
  <c r="I230" i="25"/>
  <c r="I231" i="25"/>
  <c r="I232" i="25"/>
  <c r="I233" i="25"/>
  <c r="I234" i="25"/>
  <c r="I235" i="25"/>
  <c r="I236" i="25"/>
  <c r="I237" i="25"/>
  <c r="I238" i="25"/>
  <c r="I239" i="25"/>
  <c r="I240" i="25"/>
  <c r="I241" i="25"/>
  <c r="I242" i="25"/>
  <c r="I243" i="25"/>
  <c r="I244" i="25"/>
  <c r="I245" i="25"/>
  <c r="I246" i="25"/>
  <c r="I247" i="25"/>
  <c r="I248" i="25"/>
  <c r="I249" i="25"/>
  <c r="I250" i="25"/>
  <c r="I251" i="25"/>
  <c r="I252" i="25"/>
  <c r="I253" i="25"/>
  <c r="I254" i="25"/>
  <c r="I255" i="25"/>
  <c r="I256" i="25"/>
  <c r="I257" i="25"/>
  <c r="I258" i="25"/>
  <c r="I259" i="25"/>
  <c r="I260" i="25"/>
  <c r="I261" i="25"/>
  <c r="I262" i="25"/>
  <c r="I263" i="25"/>
  <c r="I264" i="25"/>
  <c r="I265" i="25"/>
  <c r="I266" i="25"/>
  <c r="I267" i="25"/>
  <c r="I268" i="25"/>
  <c r="I269" i="25"/>
  <c r="I270" i="25"/>
  <c r="I271" i="25"/>
  <c r="I272" i="25"/>
  <c r="I273" i="25"/>
  <c r="I274" i="25"/>
  <c r="I275" i="25"/>
  <c r="I276" i="25"/>
  <c r="I277" i="25"/>
  <c r="I278" i="25"/>
  <c r="I279" i="25"/>
  <c r="I280" i="25"/>
  <c r="I281" i="25"/>
  <c r="I282" i="25"/>
  <c r="I283" i="25"/>
  <c r="I284" i="25"/>
  <c r="I285" i="25"/>
  <c r="I286" i="25"/>
  <c r="I287" i="25"/>
  <c r="I288" i="25"/>
  <c r="I289" i="25"/>
  <c r="I290" i="25"/>
  <c r="I291" i="25"/>
  <c r="I292" i="25"/>
  <c r="I293" i="25"/>
  <c r="I294" i="25"/>
  <c r="I295" i="25"/>
  <c r="I296" i="25"/>
  <c r="I297" i="25"/>
  <c r="I298" i="25"/>
  <c r="I299" i="25"/>
  <c r="I300" i="25"/>
  <c r="I301" i="25"/>
  <c r="I302" i="25"/>
  <c r="I303" i="25"/>
  <c r="I304" i="25"/>
  <c r="I305" i="25"/>
  <c r="I306" i="25"/>
  <c r="I307" i="25"/>
  <c r="I308" i="25"/>
  <c r="I309" i="25"/>
  <c r="I310" i="25"/>
  <c r="I311" i="25"/>
  <c r="I312" i="25"/>
  <c r="I313" i="25"/>
  <c r="I314" i="25"/>
  <c r="I315" i="25"/>
  <c r="I316" i="25"/>
  <c r="I317" i="25"/>
  <c r="I318" i="25"/>
  <c r="I319" i="25"/>
  <c r="I320" i="25"/>
  <c r="I321" i="25"/>
  <c r="I322" i="25"/>
  <c r="I323" i="25"/>
  <c r="I324" i="25"/>
  <c r="I325" i="25"/>
  <c r="I326" i="25"/>
  <c r="I327" i="25"/>
  <c r="I328" i="25"/>
  <c r="I329" i="25"/>
  <c r="I330" i="25"/>
  <c r="I331" i="25"/>
  <c r="I332" i="25"/>
  <c r="I333" i="25"/>
  <c r="I334" i="25"/>
  <c r="I335" i="25"/>
  <c r="I336" i="25"/>
  <c r="I337" i="25"/>
  <c r="I338" i="25"/>
  <c r="I339" i="25"/>
  <c r="I340" i="25"/>
  <c r="I341" i="25"/>
  <c r="I342" i="25"/>
  <c r="I343" i="25"/>
  <c r="I344" i="25"/>
  <c r="I345" i="25"/>
  <c r="I346" i="25"/>
  <c r="I347" i="25"/>
  <c r="I348" i="25"/>
  <c r="I349" i="25"/>
  <c r="I350" i="25"/>
  <c r="I351" i="25"/>
  <c r="I352" i="25"/>
  <c r="I353" i="25"/>
  <c r="I354" i="25"/>
  <c r="I355" i="25"/>
  <c r="I356" i="25"/>
  <c r="I357" i="25"/>
  <c r="I358" i="25"/>
  <c r="I359" i="25"/>
  <c r="I360" i="25"/>
  <c r="I361" i="25"/>
  <c r="I362" i="25"/>
  <c r="I363" i="25"/>
  <c r="I364" i="25"/>
  <c r="I365" i="25"/>
  <c r="I366" i="25"/>
  <c r="I367" i="25"/>
  <c r="I368" i="25"/>
  <c r="I369" i="25"/>
  <c r="I370" i="25"/>
  <c r="I371" i="25"/>
  <c r="I372" i="25"/>
  <c r="I373" i="25"/>
  <c r="I374" i="25"/>
  <c r="I375" i="25"/>
  <c r="I376" i="25"/>
  <c r="I377" i="25"/>
  <c r="I378" i="25"/>
  <c r="I379" i="25"/>
  <c r="I380" i="25"/>
  <c r="I381" i="25"/>
  <c r="I382" i="25"/>
  <c r="I383" i="25"/>
  <c r="I384" i="25"/>
  <c r="I385" i="25"/>
  <c r="I386" i="25"/>
  <c r="I387" i="25"/>
  <c r="I388" i="25"/>
  <c r="I389" i="25"/>
  <c r="I390" i="25"/>
  <c r="I391" i="25"/>
  <c r="I392" i="25"/>
  <c r="I393" i="25"/>
  <c r="I394" i="25"/>
  <c r="I395" i="25"/>
  <c r="I396" i="25"/>
  <c r="I397" i="25"/>
  <c r="I398" i="25"/>
  <c r="I399" i="25"/>
  <c r="I400" i="25"/>
  <c r="I401" i="25"/>
  <c r="I402" i="25"/>
  <c r="I403" i="25"/>
  <c r="I404" i="25"/>
  <c r="I405" i="25"/>
  <c r="I406" i="25"/>
  <c r="I407" i="25"/>
  <c r="I408" i="25"/>
  <c r="I409" i="25"/>
  <c r="I410" i="25"/>
  <c r="I411" i="25"/>
  <c r="I412" i="25"/>
  <c r="I413" i="25"/>
  <c r="I414" i="25"/>
  <c r="I415" i="25"/>
  <c r="I416" i="25"/>
  <c r="I417" i="25"/>
  <c r="I418" i="25"/>
  <c r="I419" i="25"/>
  <c r="I420" i="25"/>
  <c r="I421" i="25"/>
  <c r="I422" i="25"/>
  <c r="I423" i="25"/>
  <c r="I424" i="25"/>
  <c r="I425" i="25"/>
  <c r="I426" i="25"/>
  <c r="I427" i="25"/>
  <c r="I428" i="25"/>
  <c r="I429" i="25"/>
  <c r="I430" i="25"/>
  <c r="I431" i="25"/>
  <c r="I432" i="25"/>
  <c r="I433" i="25"/>
  <c r="I434" i="25"/>
  <c r="I435" i="25"/>
  <c r="I436" i="25"/>
  <c r="I437" i="25"/>
  <c r="I438" i="25"/>
  <c r="I439" i="25"/>
  <c r="I440" i="25"/>
  <c r="I441" i="25"/>
  <c r="I442" i="25"/>
  <c r="I443" i="25"/>
  <c r="I444" i="25"/>
  <c r="I445" i="25"/>
  <c r="I446" i="25"/>
  <c r="I447" i="25"/>
  <c r="I448" i="25"/>
  <c r="I449" i="25"/>
  <c r="I450" i="25"/>
  <c r="I451" i="25"/>
  <c r="I452" i="25"/>
  <c r="I453" i="25"/>
  <c r="I454" i="25"/>
  <c r="I455" i="25"/>
  <c r="I456" i="25"/>
  <c r="I457" i="25"/>
  <c r="I458" i="25"/>
  <c r="I459" i="25"/>
  <c r="I460" i="25"/>
  <c r="I461" i="25"/>
  <c r="I462" i="25"/>
  <c r="I463" i="25"/>
  <c r="I464" i="25"/>
  <c r="I465" i="25"/>
  <c r="I466" i="25"/>
  <c r="I467" i="25"/>
  <c r="I468" i="25"/>
  <c r="I469" i="25"/>
  <c r="I470" i="25"/>
  <c r="I471" i="25"/>
  <c r="I472" i="25"/>
  <c r="I473" i="25"/>
  <c r="I474" i="25"/>
  <c r="I475" i="25"/>
  <c r="I476" i="25"/>
  <c r="I477" i="25"/>
  <c r="I478" i="25"/>
  <c r="I479" i="25"/>
  <c r="I480" i="25"/>
  <c r="I481" i="25"/>
  <c r="I482" i="25"/>
  <c r="I483" i="25"/>
  <c r="I484" i="25"/>
  <c r="I485" i="25"/>
  <c r="I486" i="25"/>
  <c r="I487" i="25"/>
  <c r="I488" i="25"/>
  <c r="I489" i="25"/>
  <c r="I490" i="25"/>
  <c r="I491" i="25"/>
  <c r="I492" i="25"/>
  <c r="I493" i="25"/>
  <c r="I494" i="25"/>
  <c r="I495" i="25"/>
  <c r="I496" i="25"/>
  <c r="I497" i="25"/>
  <c r="I498" i="25"/>
  <c r="I499" i="25"/>
  <c r="I500" i="25"/>
  <c r="I501" i="25"/>
  <c r="I502" i="25"/>
  <c r="I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29" i="25"/>
  <c r="H30" i="25"/>
  <c r="H31" i="25"/>
  <c r="H32" i="25"/>
  <c r="H33" i="25"/>
  <c r="H34" i="25"/>
  <c r="H35" i="25"/>
  <c r="H36" i="25"/>
  <c r="H37" i="25"/>
  <c r="H38" i="25"/>
  <c r="H39" i="25"/>
  <c r="H40" i="25"/>
  <c r="H41" i="25"/>
  <c r="H42" i="25"/>
  <c r="H43" i="25"/>
  <c r="H44" i="25"/>
  <c r="H45" i="25"/>
  <c r="H46" i="25"/>
  <c r="H47" i="25"/>
  <c r="H48" i="25"/>
  <c r="H49" i="25"/>
  <c r="H50" i="25"/>
  <c r="H51" i="25"/>
  <c r="H52" i="25"/>
  <c r="H53" i="25"/>
  <c r="H54" i="25"/>
  <c r="H55" i="25"/>
  <c r="H56" i="25"/>
  <c r="H57" i="25"/>
  <c r="H58" i="25"/>
  <c r="H59" i="25"/>
  <c r="H60" i="25"/>
  <c r="H61" i="25"/>
  <c r="H62" i="25"/>
  <c r="H63" i="25"/>
  <c r="H64" i="25"/>
  <c r="H65" i="25"/>
  <c r="H66" i="25"/>
  <c r="H67" i="25"/>
  <c r="H68" i="25"/>
  <c r="H69" i="25"/>
  <c r="H70" i="25"/>
  <c r="H71" i="25"/>
  <c r="H72" i="25"/>
  <c r="H73" i="25"/>
  <c r="H74" i="25"/>
  <c r="H75" i="25"/>
  <c r="H76" i="25"/>
  <c r="H77" i="25"/>
  <c r="H78" i="25"/>
  <c r="H79" i="25"/>
  <c r="H80" i="25"/>
  <c r="H81" i="25"/>
  <c r="H82" i="25"/>
  <c r="H83" i="25"/>
  <c r="H84" i="25"/>
  <c r="H85" i="25"/>
  <c r="H86" i="25"/>
  <c r="H87" i="25"/>
  <c r="H88" i="25"/>
  <c r="H89" i="25"/>
  <c r="H90" i="25"/>
  <c r="H91" i="25"/>
  <c r="H92" i="25"/>
  <c r="H93" i="25"/>
  <c r="H94" i="25"/>
  <c r="H95" i="25"/>
  <c r="H96" i="25"/>
  <c r="H97" i="25"/>
  <c r="H98" i="25"/>
  <c r="H99" i="25"/>
  <c r="H100" i="25"/>
  <c r="H101" i="25"/>
  <c r="H102" i="25"/>
  <c r="H103" i="25"/>
  <c r="H104" i="25"/>
  <c r="H105" i="25"/>
  <c r="H106" i="25"/>
  <c r="H107" i="25"/>
  <c r="H108" i="25"/>
  <c r="H109" i="25"/>
  <c r="H110" i="25"/>
  <c r="H111" i="25"/>
  <c r="H112" i="25"/>
  <c r="H113" i="25"/>
  <c r="H114" i="25"/>
  <c r="H115" i="25"/>
  <c r="H116" i="25"/>
  <c r="H117" i="25"/>
  <c r="H118" i="25"/>
  <c r="H119" i="25"/>
  <c r="H120" i="25"/>
  <c r="H121" i="25"/>
  <c r="H122" i="25"/>
  <c r="H123" i="25"/>
  <c r="H124" i="25"/>
  <c r="H125" i="25"/>
  <c r="H126" i="25"/>
  <c r="H127" i="25"/>
  <c r="H128" i="25"/>
  <c r="H129" i="25"/>
  <c r="H130" i="25"/>
  <c r="H131" i="25"/>
  <c r="H132" i="25"/>
  <c r="H133" i="25"/>
  <c r="H134" i="25"/>
  <c r="H135" i="25"/>
  <c r="H136" i="25"/>
  <c r="H137" i="25"/>
  <c r="H138" i="25"/>
  <c r="H139" i="25"/>
  <c r="H140" i="25"/>
  <c r="H141" i="25"/>
  <c r="H142" i="25"/>
  <c r="H143" i="25"/>
  <c r="H144" i="25"/>
  <c r="H145" i="25"/>
  <c r="H146" i="25"/>
  <c r="H147" i="25"/>
  <c r="H148" i="25"/>
  <c r="H149" i="25"/>
  <c r="H150" i="25"/>
  <c r="H151" i="25"/>
  <c r="H152" i="25"/>
  <c r="H153" i="25"/>
  <c r="H154" i="25"/>
  <c r="H155" i="25"/>
  <c r="H156" i="25"/>
  <c r="H157" i="25"/>
  <c r="H158" i="25"/>
  <c r="H159" i="25"/>
  <c r="H160" i="25"/>
  <c r="H161" i="25"/>
  <c r="H162" i="25"/>
  <c r="H163" i="25"/>
  <c r="H164" i="25"/>
  <c r="H165" i="25"/>
  <c r="H166" i="25"/>
  <c r="H167" i="25"/>
  <c r="H168" i="25"/>
  <c r="H169" i="25"/>
  <c r="H170" i="25"/>
  <c r="H171" i="25"/>
  <c r="H172" i="25"/>
  <c r="H173" i="25"/>
  <c r="H174" i="25"/>
  <c r="H175" i="25"/>
  <c r="H176" i="25"/>
  <c r="H177" i="25"/>
  <c r="H178" i="25"/>
  <c r="H179" i="25"/>
  <c r="H180" i="25"/>
  <c r="H181" i="25"/>
  <c r="H182" i="25"/>
  <c r="H183" i="25"/>
  <c r="H184" i="25"/>
  <c r="H185" i="25"/>
  <c r="H186" i="25"/>
  <c r="H187" i="25"/>
  <c r="H188" i="25"/>
  <c r="H189" i="25"/>
  <c r="H190" i="25"/>
  <c r="H191" i="25"/>
  <c r="H192" i="25"/>
  <c r="H193" i="25"/>
  <c r="H194" i="25"/>
  <c r="H195" i="25"/>
  <c r="H196" i="25"/>
  <c r="H197" i="25"/>
  <c r="H198" i="25"/>
  <c r="H199" i="25"/>
  <c r="H200" i="25"/>
  <c r="H201" i="25"/>
  <c r="H202" i="25"/>
  <c r="H203" i="25"/>
  <c r="H204" i="25"/>
  <c r="H205" i="25"/>
  <c r="H206" i="25"/>
  <c r="H207" i="25"/>
  <c r="H208" i="25"/>
  <c r="H209" i="25"/>
  <c r="H210" i="25"/>
  <c r="H211" i="25"/>
  <c r="H212" i="25"/>
  <c r="H213" i="25"/>
  <c r="H214" i="25"/>
  <c r="H215" i="25"/>
  <c r="H216" i="25"/>
  <c r="H217" i="25"/>
  <c r="H218" i="25"/>
  <c r="H219" i="25"/>
  <c r="H220" i="25"/>
  <c r="H221" i="25"/>
  <c r="H222" i="25"/>
  <c r="H223" i="25"/>
  <c r="H224" i="25"/>
  <c r="H225" i="25"/>
  <c r="H226" i="25"/>
  <c r="H227" i="25"/>
  <c r="H228" i="25"/>
  <c r="H229" i="25"/>
  <c r="H230" i="25"/>
  <c r="H231" i="25"/>
  <c r="H232" i="25"/>
  <c r="H233" i="25"/>
  <c r="H234" i="25"/>
  <c r="H235" i="25"/>
  <c r="H236" i="25"/>
  <c r="H237" i="25"/>
  <c r="H238" i="25"/>
  <c r="H239" i="25"/>
  <c r="H240" i="25"/>
  <c r="H241" i="25"/>
  <c r="H242" i="25"/>
  <c r="H243" i="25"/>
  <c r="H244" i="25"/>
  <c r="H245" i="25"/>
  <c r="H246" i="25"/>
  <c r="H247" i="25"/>
  <c r="H248" i="25"/>
  <c r="H249" i="25"/>
  <c r="H250" i="25"/>
  <c r="H251" i="25"/>
  <c r="H252" i="25"/>
  <c r="H253" i="25"/>
  <c r="H254" i="25"/>
  <c r="H255" i="25"/>
  <c r="H256" i="25"/>
  <c r="H257" i="25"/>
  <c r="H258" i="25"/>
  <c r="H259" i="25"/>
  <c r="H260" i="25"/>
  <c r="H261" i="25"/>
  <c r="H262" i="25"/>
  <c r="H263" i="25"/>
  <c r="H264" i="25"/>
  <c r="H265" i="25"/>
  <c r="H266" i="25"/>
  <c r="H267" i="25"/>
  <c r="H268" i="25"/>
  <c r="H269" i="25"/>
  <c r="H270" i="25"/>
  <c r="H271" i="25"/>
  <c r="H272" i="25"/>
  <c r="H273" i="25"/>
  <c r="H274" i="25"/>
  <c r="H275" i="25"/>
  <c r="H276" i="25"/>
  <c r="H277" i="25"/>
  <c r="H278" i="25"/>
  <c r="H279" i="25"/>
  <c r="H280" i="25"/>
  <c r="H281" i="25"/>
  <c r="H282" i="25"/>
  <c r="H283" i="25"/>
  <c r="H284" i="25"/>
  <c r="H285" i="25"/>
  <c r="H286" i="25"/>
  <c r="H287" i="25"/>
  <c r="H288" i="25"/>
  <c r="H289" i="25"/>
  <c r="H290" i="25"/>
  <c r="H291" i="25"/>
  <c r="H292" i="25"/>
  <c r="H293" i="25"/>
  <c r="H294" i="25"/>
  <c r="H295" i="25"/>
  <c r="H296" i="25"/>
  <c r="H297" i="25"/>
  <c r="H298" i="25"/>
  <c r="H299" i="25"/>
  <c r="H300" i="25"/>
  <c r="H301" i="25"/>
  <c r="H302" i="25"/>
  <c r="H303" i="25"/>
  <c r="H304" i="25"/>
  <c r="H305" i="25"/>
  <c r="H306" i="25"/>
  <c r="H307" i="25"/>
  <c r="H308" i="25"/>
  <c r="H309" i="25"/>
  <c r="H310" i="25"/>
  <c r="H311" i="25"/>
  <c r="H312" i="25"/>
  <c r="H313" i="25"/>
  <c r="H314" i="25"/>
  <c r="H315" i="25"/>
  <c r="H316" i="25"/>
  <c r="H317" i="25"/>
  <c r="H318" i="25"/>
  <c r="H319" i="25"/>
  <c r="H320" i="25"/>
  <c r="H321" i="25"/>
  <c r="H322" i="25"/>
  <c r="H323" i="25"/>
  <c r="H324" i="25"/>
  <c r="H325" i="25"/>
  <c r="H326" i="25"/>
  <c r="H327" i="25"/>
  <c r="H328" i="25"/>
  <c r="H329" i="25"/>
  <c r="H330" i="25"/>
  <c r="H331" i="25"/>
  <c r="H332" i="25"/>
  <c r="H333" i="25"/>
  <c r="H334" i="25"/>
  <c r="H335" i="25"/>
  <c r="H336" i="25"/>
  <c r="H337" i="25"/>
  <c r="H338" i="25"/>
  <c r="H339" i="25"/>
  <c r="H340" i="25"/>
  <c r="H341" i="25"/>
  <c r="H342" i="25"/>
  <c r="H343" i="25"/>
  <c r="H344" i="25"/>
  <c r="H345" i="25"/>
  <c r="H346" i="25"/>
  <c r="H347" i="25"/>
  <c r="H348" i="25"/>
  <c r="H349" i="25"/>
  <c r="H350" i="25"/>
  <c r="H351" i="25"/>
  <c r="H352" i="25"/>
  <c r="H353" i="25"/>
  <c r="H354" i="25"/>
  <c r="H355" i="25"/>
  <c r="H356" i="25"/>
  <c r="H357" i="25"/>
  <c r="H358" i="25"/>
  <c r="H359" i="25"/>
  <c r="H360" i="25"/>
  <c r="H361" i="25"/>
  <c r="H362" i="25"/>
  <c r="H363" i="25"/>
  <c r="H364" i="25"/>
  <c r="H365" i="25"/>
  <c r="H366" i="25"/>
  <c r="H367" i="25"/>
  <c r="H368" i="25"/>
  <c r="H369" i="25"/>
  <c r="H370" i="25"/>
  <c r="H371" i="25"/>
  <c r="H372" i="25"/>
  <c r="H373" i="25"/>
  <c r="H374" i="25"/>
  <c r="H375" i="25"/>
  <c r="H376" i="25"/>
  <c r="H377" i="25"/>
  <c r="H378" i="25"/>
  <c r="H379" i="25"/>
  <c r="H380" i="25"/>
  <c r="H381" i="25"/>
  <c r="H382" i="25"/>
  <c r="H383" i="25"/>
  <c r="H384" i="25"/>
  <c r="H385" i="25"/>
  <c r="H386" i="25"/>
  <c r="H387" i="25"/>
  <c r="H388" i="25"/>
  <c r="H389" i="25"/>
  <c r="H390" i="25"/>
  <c r="H391" i="25"/>
  <c r="H392" i="25"/>
  <c r="H393" i="25"/>
  <c r="H394" i="25"/>
  <c r="H395" i="25"/>
  <c r="H396" i="25"/>
  <c r="H397" i="25"/>
  <c r="H398" i="25"/>
  <c r="H399" i="25"/>
  <c r="H400" i="25"/>
  <c r="H401" i="25"/>
  <c r="H402" i="25"/>
  <c r="H403" i="25"/>
  <c r="H404" i="25"/>
  <c r="H405" i="25"/>
  <c r="H406" i="25"/>
  <c r="H407" i="25"/>
  <c r="H408" i="25"/>
  <c r="H409" i="25"/>
  <c r="H410" i="25"/>
  <c r="H411" i="25"/>
  <c r="H412" i="25"/>
  <c r="H413" i="25"/>
  <c r="H414" i="25"/>
  <c r="H415" i="25"/>
  <c r="H416" i="25"/>
  <c r="H417" i="25"/>
  <c r="H418" i="25"/>
  <c r="H419" i="25"/>
  <c r="H420" i="25"/>
  <c r="H421" i="25"/>
  <c r="H422" i="25"/>
  <c r="H423" i="25"/>
  <c r="H424" i="25"/>
  <c r="H425" i="25"/>
  <c r="H426" i="25"/>
  <c r="H427" i="25"/>
  <c r="H428" i="25"/>
  <c r="H429" i="25"/>
  <c r="H430" i="25"/>
  <c r="H431" i="25"/>
  <c r="H432" i="25"/>
  <c r="H433" i="25"/>
  <c r="H434" i="25"/>
  <c r="H435" i="25"/>
  <c r="H436" i="25"/>
  <c r="H437" i="25"/>
  <c r="H438" i="25"/>
  <c r="H439" i="25"/>
  <c r="H440" i="25"/>
  <c r="H441" i="25"/>
  <c r="H442" i="25"/>
  <c r="H443" i="25"/>
  <c r="H444" i="25"/>
  <c r="H445" i="25"/>
  <c r="H446" i="25"/>
  <c r="H447" i="25"/>
  <c r="H448" i="25"/>
  <c r="H449" i="25"/>
  <c r="H450" i="25"/>
  <c r="H451" i="25"/>
  <c r="H452" i="25"/>
  <c r="H453" i="25"/>
  <c r="H454" i="25"/>
  <c r="H455" i="25"/>
  <c r="H456" i="25"/>
  <c r="H457" i="25"/>
  <c r="H458" i="25"/>
  <c r="H459" i="25"/>
  <c r="H460" i="25"/>
  <c r="H461" i="25"/>
  <c r="H462" i="25"/>
  <c r="H463" i="25"/>
  <c r="H464" i="25"/>
  <c r="H465" i="25"/>
  <c r="H466" i="25"/>
  <c r="H467" i="25"/>
  <c r="H468" i="25"/>
  <c r="H469" i="25"/>
  <c r="H470" i="25"/>
  <c r="H471" i="25"/>
  <c r="H472" i="25"/>
  <c r="H473" i="25"/>
  <c r="H474" i="25"/>
  <c r="H475" i="25"/>
  <c r="H476" i="25"/>
  <c r="H477" i="25"/>
  <c r="H478" i="25"/>
  <c r="H479" i="25"/>
  <c r="H480" i="25"/>
  <c r="H481" i="25"/>
  <c r="H482" i="25"/>
  <c r="H483" i="25"/>
  <c r="H484" i="25"/>
  <c r="H485" i="25"/>
  <c r="H486" i="25"/>
  <c r="H487" i="25"/>
  <c r="H488" i="25"/>
  <c r="H489" i="25"/>
  <c r="H490" i="25"/>
  <c r="H491" i="25"/>
  <c r="H492" i="25"/>
  <c r="H493" i="25"/>
  <c r="H494" i="25"/>
  <c r="H495" i="25"/>
  <c r="H496" i="25"/>
  <c r="H497" i="25"/>
  <c r="H498" i="25"/>
  <c r="H499" i="25"/>
  <c r="H500" i="25"/>
  <c r="H501" i="25"/>
  <c r="H502" i="25"/>
  <c r="H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G110" i="25"/>
  <c r="G111" i="25"/>
  <c r="G112" i="25"/>
  <c r="G113" i="25"/>
  <c r="G114" i="25"/>
  <c r="G115" i="25"/>
  <c r="G116" i="25"/>
  <c r="G117" i="25"/>
  <c r="G118" i="25"/>
  <c r="G119" i="25"/>
  <c r="G120" i="25"/>
  <c r="G121" i="25"/>
  <c r="G122" i="25"/>
  <c r="G123" i="25"/>
  <c r="G124" i="25"/>
  <c r="G125" i="25"/>
  <c r="G126" i="25"/>
  <c r="G127" i="25"/>
  <c r="G128" i="25"/>
  <c r="G129" i="25"/>
  <c r="G130" i="25"/>
  <c r="G131" i="25"/>
  <c r="G132" i="25"/>
  <c r="G133" i="25"/>
  <c r="G134" i="25"/>
  <c r="G135" i="25"/>
  <c r="G136" i="25"/>
  <c r="G137" i="25"/>
  <c r="G138" i="25"/>
  <c r="G139" i="25"/>
  <c r="G140" i="25"/>
  <c r="G141" i="25"/>
  <c r="G142" i="25"/>
  <c r="G143" i="25"/>
  <c r="G144" i="25"/>
  <c r="G145" i="25"/>
  <c r="G146" i="25"/>
  <c r="G147" i="25"/>
  <c r="G148" i="25"/>
  <c r="G149" i="25"/>
  <c r="G150" i="25"/>
  <c r="G151" i="25"/>
  <c r="G152" i="25"/>
  <c r="G153" i="25"/>
  <c r="G154" i="25"/>
  <c r="G155" i="25"/>
  <c r="G156" i="25"/>
  <c r="G157" i="25"/>
  <c r="G158" i="25"/>
  <c r="G159" i="25"/>
  <c r="G160" i="25"/>
  <c r="G161" i="25"/>
  <c r="G162" i="25"/>
  <c r="G163" i="25"/>
  <c r="G164" i="25"/>
  <c r="G165" i="25"/>
  <c r="G166" i="25"/>
  <c r="G167" i="25"/>
  <c r="G168" i="25"/>
  <c r="G169" i="25"/>
  <c r="G170" i="25"/>
  <c r="G171" i="25"/>
  <c r="G172" i="25"/>
  <c r="G173" i="25"/>
  <c r="G174" i="25"/>
  <c r="G175" i="25"/>
  <c r="G176" i="25"/>
  <c r="G177" i="25"/>
  <c r="G178" i="25"/>
  <c r="G179" i="25"/>
  <c r="G180" i="25"/>
  <c r="G181" i="25"/>
  <c r="G182" i="25"/>
  <c r="G183" i="25"/>
  <c r="G184" i="25"/>
  <c r="G185" i="25"/>
  <c r="G186" i="25"/>
  <c r="G187" i="25"/>
  <c r="G188" i="25"/>
  <c r="G189" i="25"/>
  <c r="G190" i="25"/>
  <c r="G191" i="25"/>
  <c r="G192" i="25"/>
  <c r="G193" i="25"/>
  <c r="G194" i="25"/>
  <c r="G195" i="25"/>
  <c r="G196" i="25"/>
  <c r="G197" i="25"/>
  <c r="G198" i="25"/>
  <c r="G199" i="25"/>
  <c r="G200" i="25"/>
  <c r="G201" i="25"/>
  <c r="G202" i="25"/>
  <c r="G203" i="25"/>
  <c r="G204" i="25"/>
  <c r="G205" i="25"/>
  <c r="G206" i="25"/>
  <c r="G207" i="25"/>
  <c r="G208" i="25"/>
  <c r="G209" i="25"/>
  <c r="G210" i="25"/>
  <c r="G211" i="25"/>
  <c r="G212" i="25"/>
  <c r="G213" i="25"/>
  <c r="G214" i="25"/>
  <c r="G215" i="25"/>
  <c r="G216" i="25"/>
  <c r="G217" i="25"/>
  <c r="G218" i="25"/>
  <c r="G219" i="25"/>
  <c r="G220" i="25"/>
  <c r="G221" i="25"/>
  <c r="G222" i="25"/>
  <c r="G223" i="25"/>
  <c r="G224" i="25"/>
  <c r="G225" i="25"/>
  <c r="G226" i="25"/>
  <c r="G227" i="25"/>
  <c r="G228" i="25"/>
  <c r="G229" i="25"/>
  <c r="G230" i="25"/>
  <c r="G231" i="25"/>
  <c r="G232" i="25"/>
  <c r="G233" i="25"/>
  <c r="G234" i="25"/>
  <c r="G235" i="25"/>
  <c r="G236" i="25"/>
  <c r="G237" i="25"/>
  <c r="G238" i="25"/>
  <c r="G239" i="25"/>
  <c r="G240" i="25"/>
  <c r="G241" i="25"/>
  <c r="G242" i="25"/>
  <c r="G243" i="25"/>
  <c r="G244" i="25"/>
  <c r="G245" i="25"/>
  <c r="G246" i="25"/>
  <c r="G247" i="25"/>
  <c r="G248" i="25"/>
  <c r="G249" i="25"/>
  <c r="G250" i="25"/>
  <c r="G251" i="25"/>
  <c r="G252" i="25"/>
  <c r="G253" i="25"/>
  <c r="G254" i="25"/>
  <c r="G255" i="25"/>
  <c r="G256" i="25"/>
  <c r="G257" i="25"/>
  <c r="G258" i="25"/>
  <c r="G259" i="25"/>
  <c r="G260" i="25"/>
  <c r="G261" i="25"/>
  <c r="G262" i="25"/>
  <c r="G263" i="25"/>
  <c r="G264" i="25"/>
  <c r="G265" i="25"/>
  <c r="G266" i="25"/>
  <c r="G267" i="25"/>
  <c r="G268" i="25"/>
  <c r="G269" i="25"/>
  <c r="G270" i="25"/>
  <c r="G271" i="25"/>
  <c r="G272" i="25"/>
  <c r="G273" i="25"/>
  <c r="G274" i="25"/>
  <c r="G275" i="25"/>
  <c r="G276" i="25"/>
  <c r="G277" i="25"/>
  <c r="G278" i="25"/>
  <c r="G279" i="25"/>
  <c r="G280" i="25"/>
  <c r="G281" i="25"/>
  <c r="G282" i="25"/>
  <c r="G283" i="25"/>
  <c r="G284" i="25"/>
  <c r="G285" i="25"/>
  <c r="G286" i="25"/>
  <c r="G287" i="25"/>
  <c r="G288" i="25"/>
  <c r="G289" i="25"/>
  <c r="G290" i="25"/>
  <c r="G291" i="25"/>
  <c r="G292" i="25"/>
  <c r="G293" i="25"/>
  <c r="G294" i="25"/>
  <c r="G295" i="25"/>
  <c r="G296" i="25"/>
  <c r="G297" i="25"/>
  <c r="G298" i="25"/>
  <c r="G299" i="25"/>
  <c r="G300" i="25"/>
  <c r="G301" i="25"/>
  <c r="G302" i="25"/>
  <c r="G303" i="25"/>
  <c r="G304" i="25"/>
  <c r="G305" i="25"/>
  <c r="G306" i="25"/>
  <c r="G307" i="25"/>
  <c r="G308" i="25"/>
  <c r="G309" i="25"/>
  <c r="G310" i="25"/>
  <c r="G311" i="25"/>
  <c r="G312" i="25"/>
  <c r="G313" i="25"/>
  <c r="G314" i="25"/>
  <c r="G315" i="25"/>
  <c r="G316" i="25"/>
  <c r="G317" i="25"/>
  <c r="G318" i="25"/>
  <c r="G319" i="25"/>
  <c r="G320" i="25"/>
  <c r="G321" i="25"/>
  <c r="G322" i="25"/>
  <c r="G323" i="25"/>
  <c r="G324" i="25"/>
  <c r="G325" i="25"/>
  <c r="G326" i="25"/>
  <c r="G327" i="25"/>
  <c r="G328" i="25"/>
  <c r="G329" i="25"/>
  <c r="G330" i="25"/>
  <c r="G331" i="25"/>
  <c r="G332" i="25"/>
  <c r="G333" i="25"/>
  <c r="G334" i="25"/>
  <c r="G335" i="25"/>
  <c r="G336" i="25"/>
  <c r="G337" i="25"/>
  <c r="G338" i="25"/>
  <c r="G339" i="25"/>
  <c r="G340" i="25"/>
  <c r="G341" i="25"/>
  <c r="G342" i="25"/>
  <c r="G343" i="25"/>
  <c r="G344" i="25"/>
  <c r="G345" i="25"/>
  <c r="G346" i="25"/>
  <c r="G347" i="25"/>
  <c r="G348" i="25"/>
  <c r="G349" i="25"/>
  <c r="G350" i="25"/>
  <c r="G351" i="25"/>
  <c r="G352" i="25"/>
  <c r="G353" i="25"/>
  <c r="G354" i="25"/>
  <c r="G355" i="25"/>
  <c r="G356" i="25"/>
  <c r="G357" i="25"/>
  <c r="G358" i="25"/>
  <c r="G359" i="25"/>
  <c r="G360" i="25"/>
  <c r="G361" i="25"/>
  <c r="G362" i="25"/>
  <c r="G363" i="25"/>
  <c r="G364" i="25"/>
  <c r="G365" i="25"/>
  <c r="G366" i="25"/>
  <c r="G367" i="25"/>
  <c r="G368" i="25"/>
  <c r="G369" i="25"/>
  <c r="G370" i="25"/>
  <c r="G371" i="25"/>
  <c r="G372" i="25"/>
  <c r="G373" i="25"/>
  <c r="G374" i="25"/>
  <c r="G375" i="25"/>
  <c r="G376" i="25"/>
  <c r="G377" i="25"/>
  <c r="G378" i="25"/>
  <c r="G379" i="25"/>
  <c r="G380" i="25"/>
  <c r="G381" i="25"/>
  <c r="G382" i="25"/>
  <c r="G383" i="25"/>
  <c r="G384" i="25"/>
  <c r="G385" i="25"/>
  <c r="G386" i="25"/>
  <c r="G387" i="25"/>
  <c r="G388" i="25"/>
  <c r="G389" i="25"/>
  <c r="G390" i="25"/>
  <c r="G391" i="25"/>
  <c r="G392" i="25"/>
  <c r="G393" i="25"/>
  <c r="G394" i="25"/>
  <c r="G395" i="25"/>
  <c r="G396" i="25"/>
  <c r="G397" i="25"/>
  <c r="G398" i="25"/>
  <c r="G399" i="25"/>
  <c r="G400" i="25"/>
  <c r="G401" i="25"/>
  <c r="G402" i="25"/>
  <c r="G403" i="25"/>
  <c r="G404" i="25"/>
  <c r="G405" i="25"/>
  <c r="G406" i="25"/>
  <c r="G407" i="25"/>
  <c r="G408" i="25"/>
  <c r="G409" i="25"/>
  <c r="G410" i="25"/>
  <c r="G411" i="25"/>
  <c r="G412" i="25"/>
  <c r="G413" i="25"/>
  <c r="G414" i="25"/>
  <c r="G415" i="25"/>
  <c r="G416" i="25"/>
  <c r="G417" i="25"/>
  <c r="G418" i="25"/>
  <c r="G419" i="25"/>
  <c r="G420" i="25"/>
  <c r="G421" i="25"/>
  <c r="G422" i="25"/>
  <c r="G423" i="25"/>
  <c r="G424" i="25"/>
  <c r="G425" i="25"/>
  <c r="G426" i="25"/>
  <c r="G427" i="25"/>
  <c r="G428" i="25"/>
  <c r="G429" i="25"/>
  <c r="G430" i="25"/>
  <c r="G431" i="25"/>
  <c r="G432" i="25"/>
  <c r="G433" i="25"/>
  <c r="G434" i="25"/>
  <c r="G435" i="25"/>
  <c r="G436" i="25"/>
  <c r="G437" i="25"/>
  <c r="G438" i="25"/>
  <c r="G439" i="25"/>
  <c r="G440" i="25"/>
  <c r="G441" i="25"/>
  <c r="G442" i="25"/>
  <c r="G443" i="25"/>
  <c r="G444" i="25"/>
  <c r="G445" i="25"/>
  <c r="G446" i="25"/>
  <c r="G447" i="25"/>
  <c r="G448" i="25"/>
  <c r="G449" i="25"/>
  <c r="G450" i="25"/>
  <c r="G451" i="25"/>
  <c r="G452" i="25"/>
  <c r="G453" i="25"/>
  <c r="G454" i="25"/>
  <c r="G455" i="25"/>
  <c r="G456" i="25"/>
  <c r="G457" i="25"/>
  <c r="G458" i="25"/>
  <c r="G459" i="25"/>
  <c r="G460" i="25"/>
  <c r="G461" i="25"/>
  <c r="G462" i="25"/>
  <c r="G463" i="25"/>
  <c r="G464" i="25"/>
  <c r="G465" i="25"/>
  <c r="G466" i="25"/>
  <c r="G467" i="25"/>
  <c r="G468" i="25"/>
  <c r="G469" i="25"/>
  <c r="G470" i="25"/>
  <c r="G471" i="25"/>
  <c r="G472" i="25"/>
  <c r="G473" i="25"/>
  <c r="G474" i="25"/>
  <c r="G475" i="25"/>
  <c r="G476" i="25"/>
  <c r="G477" i="25"/>
  <c r="G478" i="25"/>
  <c r="G479" i="25"/>
  <c r="G480" i="25"/>
  <c r="G481" i="25"/>
  <c r="G482" i="25"/>
  <c r="G483" i="25"/>
  <c r="G484" i="25"/>
  <c r="G485" i="25"/>
  <c r="G486" i="25"/>
  <c r="G487" i="25"/>
  <c r="G488" i="25"/>
  <c r="G489" i="25"/>
  <c r="G490" i="25"/>
  <c r="G491" i="25"/>
  <c r="G492" i="25"/>
  <c r="G493" i="25"/>
  <c r="G494" i="25"/>
  <c r="G495" i="25"/>
  <c r="G496" i="25"/>
  <c r="G497" i="25"/>
  <c r="G498" i="25"/>
  <c r="G499" i="25"/>
  <c r="G500" i="25"/>
  <c r="G501" i="25"/>
  <c r="G502" i="25"/>
  <c r="G12" i="25"/>
  <c r="K210" i="25" l="1"/>
  <c r="L210" i="25" s="1"/>
  <c r="K502" i="25"/>
  <c r="L502" i="25" s="1"/>
  <c r="K494" i="25"/>
  <c r="L494" i="25" s="1"/>
  <c r="K490" i="25"/>
  <c r="L490" i="25" s="1"/>
  <c r="K474" i="25"/>
  <c r="L474" i="25" s="1"/>
  <c r="K466" i="25"/>
  <c r="L466" i="25" s="1"/>
  <c r="K454" i="25"/>
  <c r="L454" i="25" s="1"/>
  <c r="K450" i="25"/>
  <c r="L450" i="25" s="1"/>
  <c r="K442" i="25"/>
  <c r="L442" i="25" s="1"/>
  <c r="K422" i="25"/>
  <c r="L422" i="25" s="1"/>
  <c r="K414" i="25"/>
  <c r="L414" i="25" s="1"/>
  <c r="K406" i="25"/>
  <c r="L406" i="25" s="1"/>
  <c r="K402" i="25"/>
  <c r="L402" i="25" s="1"/>
  <c r="K386" i="25"/>
  <c r="K382" i="25"/>
  <c r="L382" i="25" s="1"/>
  <c r="K378" i="25"/>
  <c r="L378" i="25" s="1"/>
  <c r="K370" i="25"/>
  <c r="L370" i="25" s="1"/>
  <c r="K358" i="25"/>
  <c r="L358" i="25" s="1"/>
  <c r="K354" i="25"/>
  <c r="L354" i="25" s="1"/>
  <c r="K338" i="25"/>
  <c r="L338" i="25" s="1"/>
  <c r="K330" i="25"/>
  <c r="L330" i="25" s="1"/>
  <c r="K326" i="25"/>
  <c r="L326" i="25" s="1"/>
  <c r="K318" i="25"/>
  <c r="L318" i="25" s="1"/>
  <c r="K314" i="25"/>
  <c r="L314" i="25" s="1"/>
  <c r="K306" i="25"/>
  <c r="L306" i="25" s="1"/>
  <c r="K298" i="25"/>
  <c r="K294" i="25"/>
  <c r="L294" i="25" s="1"/>
  <c r="K286" i="25"/>
  <c r="L286" i="25" s="1"/>
  <c r="K274" i="25"/>
  <c r="L274" i="25" s="1"/>
  <c r="K262" i="25"/>
  <c r="L262" i="25" s="1"/>
  <c r="K254" i="25"/>
  <c r="L254" i="25" s="1"/>
  <c r="K246" i="25"/>
  <c r="L246" i="25" s="1"/>
  <c r="K242" i="25"/>
  <c r="L242" i="25" s="1"/>
  <c r="K222" i="25"/>
  <c r="L222" i="25" s="1"/>
  <c r="K218" i="25"/>
  <c r="L218" i="25" s="1"/>
  <c r="K361" i="25"/>
  <c r="L361" i="25" s="1"/>
  <c r="K357" i="25"/>
  <c r="L357" i="25" s="1"/>
  <c r="K353" i="25"/>
  <c r="L353" i="25" s="1"/>
  <c r="K349" i="25"/>
  <c r="L349" i="25" s="1"/>
  <c r="K498" i="25"/>
  <c r="L498" i="25" s="1"/>
  <c r="K486" i="25"/>
  <c r="L486" i="25" s="1"/>
  <c r="K482" i="25"/>
  <c r="L482" i="25" s="1"/>
  <c r="K478" i="25"/>
  <c r="L478" i="25" s="1"/>
  <c r="K470" i="25"/>
  <c r="K462" i="25"/>
  <c r="L462" i="25" s="1"/>
  <c r="K458" i="25"/>
  <c r="L458" i="25" s="1"/>
  <c r="K446" i="25"/>
  <c r="L446" i="25" s="1"/>
  <c r="K438" i="25"/>
  <c r="L438" i="25" s="1"/>
  <c r="K434" i="25"/>
  <c r="L434" i="25" s="1"/>
  <c r="K430" i="25"/>
  <c r="L430" i="25" s="1"/>
  <c r="K426" i="25"/>
  <c r="L426" i="25" s="1"/>
  <c r="K418" i="25"/>
  <c r="L418" i="25" s="1"/>
  <c r="K410" i="25"/>
  <c r="L410" i="25" s="1"/>
  <c r="K398" i="25"/>
  <c r="L398" i="25" s="1"/>
  <c r="K394" i="25"/>
  <c r="L394" i="25" s="1"/>
  <c r="K390" i="25"/>
  <c r="L390" i="25" s="1"/>
  <c r="K374" i="25"/>
  <c r="L374" i="25" s="1"/>
  <c r="K366" i="25"/>
  <c r="L366" i="25" s="1"/>
  <c r="K362" i="25"/>
  <c r="L362" i="25" s="1"/>
  <c r="K350" i="25"/>
  <c r="L350" i="25" s="1"/>
  <c r="K346" i="25"/>
  <c r="L346" i="25" s="1"/>
  <c r="K342" i="25"/>
  <c r="L342" i="25" s="1"/>
  <c r="K334" i="25"/>
  <c r="K322" i="25"/>
  <c r="L322" i="25" s="1"/>
  <c r="K310" i="25"/>
  <c r="K302" i="25"/>
  <c r="L302" i="25" s="1"/>
  <c r="K290" i="25"/>
  <c r="L290" i="25" s="1"/>
  <c r="K282" i="25"/>
  <c r="L282" i="25" s="1"/>
  <c r="K278" i="25"/>
  <c r="L278" i="25" s="1"/>
  <c r="K270" i="25"/>
  <c r="L270" i="25" s="1"/>
  <c r="K266" i="25"/>
  <c r="L266" i="25" s="1"/>
  <c r="K258" i="25"/>
  <c r="L258" i="25" s="1"/>
  <c r="K250" i="25"/>
  <c r="L250" i="25" s="1"/>
  <c r="K238" i="25"/>
  <c r="L238" i="25" s="1"/>
  <c r="K234" i="25"/>
  <c r="L234" i="25" s="1"/>
  <c r="K230" i="25"/>
  <c r="L230" i="25" s="1"/>
  <c r="K226" i="25"/>
  <c r="L226" i="25" s="1"/>
  <c r="K214" i="25"/>
  <c r="L214" i="25" s="1"/>
  <c r="K206" i="25"/>
  <c r="L206" i="25" s="1"/>
  <c r="K202" i="25"/>
  <c r="L202" i="25" s="1"/>
  <c r="K198" i="25"/>
  <c r="L198" i="25" s="1"/>
  <c r="K194" i="25"/>
  <c r="L194" i="25" s="1"/>
  <c r="K190" i="25"/>
  <c r="L190" i="25" s="1"/>
  <c r="K186" i="25"/>
  <c r="L186" i="25" s="1"/>
  <c r="K182" i="25"/>
  <c r="L182" i="25" s="1"/>
  <c r="K178" i="25"/>
  <c r="K174" i="25"/>
  <c r="L174" i="25" s="1"/>
  <c r="K170" i="25"/>
  <c r="L170" i="25" s="1"/>
  <c r="K166" i="25"/>
  <c r="L166" i="25" s="1"/>
  <c r="K162" i="25"/>
  <c r="L162" i="25" s="1"/>
  <c r="K158" i="25"/>
  <c r="L158" i="25" s="1"/>
  <c r="K154" i="25"/>
  <c r="L154" i="25" s="1"/>
  <c r="K150" i="25"/>
  <c r="L150" i="25" s="1"/>
  <c r="K146" i="25"/>
  <c r="L146" i="25" s="1"/>
  <c r="K142" i="25"/>
  <c r="L142" i="25" s="1"/>
  <c r="K138" i="25"/>
  <c r="L138" i="25" s="1"/>
  <c r="K134" i="25"/>
  <c r="L134" i="25" s="1"/>
  <c r="K130" i="25"/>
  <c r="L130" i="25" s="1"/>
  <c r="K126" i="25"/>
  <c r="L126" i="25" s="1"/>
  <c r="K122" i="25"/>
  <c r="L122" i="25" s="1"/>
  <c r="K118" i="25"/>
  <c r="L118" i="25" s="1"/>
  <c r="K114" i="25"/>
  <c r="L114" i="25" s="1"/>
  <c r="K110" i="25"/>
  <c r="K106" i="25"/>
  <c r="L106" i="25" s="1"/>
  <c r="K102" i="25"/>
  <c r="L102" i="25" s="1"/>
  <c r="K98" i="25"/>
  <c r="L98" i="25" s="1"/>
  <c r="K94" i="25"/>
  <c r="L94" i="25" s="1"/>
  <c r="K90" i="25"/>
  <c r="L90" i="25" s="1"/>
  <c r="K86" i="25"/>
  <c r="L86" i="25" s="1"/>
  <c r="K82" i="25"/>
  <c r="L82" i="25" s="1"/>
  <c r="K78" i="25"/>
  <c r="L78" i="25" s="1"/>
  <c r="K74" i="25"/>
  <c r="L74" i="25" s="1"/>
  <c r="K70" i="25"/>
  <c r="L70" i="25" s="1"/>
  <c r="K66" i="25"/>
  <c r="L66" i="25" s="1"/>
  <c r="K62" i="25"/>
  <c r="L62" i="25" s="1"/>
  <c r="K58" i="25"/>
  <c r="L58" i="25" s="1"/>
  <c r="K54" i="25"/>
  <c r="L54" i="25" s="1"/>
  <c r="K50" i="25"/>
  <c r="L50" i="25" s="1"/>
  <c r="K46" i="25"/>
  <c r="L46" i="25" s="1"/>
  <c r="K42" i="25"/>
  <c r="L42" i="25" s="1"/>
  <c r="K38" i="25"/>
  <c r="L38" i="25" s="1"/>
  <c r="K34" i="25"/>
  <c r="L34" i="25" s="1"/>
  <c r="K30" i="25"/>
  <c r="L30" i="25" s="1"/>
  <c r="K26" i="25"/>
  <c r="L26" i="25" s="1"/>
  <c r="K22" i="25"/>
  <c r="L22" i="25" s="1"/>
  <c r="K18" i="25"/>
  <c r="L18" i="25" s="1"/>
  <c r="K14" i="25"/>
  <c r="L14" i="25" s="1"/>
  <c r="J503" i="25"/>
  <c r="K345" i="25"/>
  <c r="L345" i="25" s="1"/>
  <c r="K341" i="25"/>
  <c r="L341" i="25" s="1"/>
  <c r="K337" i="25"/>
  <c r="L337" i="25" s="1"/>
  <c r="K333" i="25"/>
  <c r="L333" i="25" s="1"/>
  <c r="K329" i="25"/>
  <c r="L329" i="25" s="1"/>
  <c r="K325" i="25"/>
  <c r="L325" i="25" s="1"/>
  <c r="K321" i="25"/>
  <c r="L321" i="25" s="1"/>
  <c r="K317" i="25"/>
  <c r="L317" i="25" s="1"/>
  <c r="K313" i="25"/>
  <c r="L313" i="25" s="1"/>
  <c r="K309" i="25"/>
  <c r="L309" i="25" s="1"/>
  <c r="K305" i="25"/>
  <c r="L305" i="25" s="1"/>
  <c r="K301" i="25"/>
  <c r="L301" i="25" s="1"/>
  <c r="K297" i="25"/>
  <c r="L297" i="25" s="1"/>
  <c r="K293" i="25"/>
  <c r="L293" i="25" s="1"/>
  <c r="K289" i="25"/>
  <c r="L289" i="25" s="1"/>
  <c r="K285" i="25"/>
  <c r="L285" i="25" s="1"/>
  <c r="K281" i="25"/>
  <c r="K277" i="25"/>
  <c r="K273" i="25"/>
  <c r="L273" i="25" s="1"/>
  <c r="K269" i="25"/>
  <c r="L269" i="25" s="1"/>
  <c r="K265" i="25"/>
  <c r="L265" i="25" s="1"/>
  <c r="K261" i="25"/>
  <c r="L261" i="25" s="1"/>
  <c r="K257" i="25"/>
  <c r="L257" i="25" s="1"/>
  <c r="K253" i="25"/>
  <c r="L253" i="25" s="1"/>
  <c r="K249" i="25"/>
  <c r="L249" i="25" s="1"/>
  <c r="K245" i="25"/>
  <c r="L245" i="25" s="1"/>
  <c r="K241" i="25"/>
  <c r="L241" i="25" s="1"/>
  <c r="K237" i="25"/>
  <c r="L237" i="25" s="1"/>
  <c r="K233" i="25"/>
  <c r="L233" i="25" s="1"/>
  <c r="K229" i="25"/>
  <c r="L229" i="25" s="1"/>
  <c r="K225" i="25"/>
  <c r="L225" i="25" s="1"/>
  <c r="K221" i="25"/>
  <c r="L221" i="25" s="1"/>
  <c r="K217" i="25"/>
  <c r="L217" i="25" s="1"/>
  <c r="K213" i="25"/>
  <c r="K209" i="25"/>
  <c r="L209" i="25" s="1"/>
  <c r="K205" i="25"/>
  <c r="L205" i="25" s="1"/>
  <c r="K201" i="25"/>
  <c r="K197" i="25"/>
  <c r="K193" i="25"/>
  <c r="L193" i="25" s="1"/>
  <c r="K189" i="25"/>
  <c r="L189" i="25" s="1"/>
  <c r="K185" i="25"/>
  <c r="L185" i="25" s="1"/>
  <c r="K181" i="25"/>
  <c r="L181" i="25" s="1"/>
  <c r="K177" i="25"/>
  <c r="L177" i="25" s="1"/>
  <c r="K173" i="25"/>
  <c r="L173" i="25" s="1"/>
  <c r="K169" i="25"/>
  <c r="L169" i="25" s="1"/>
  <c r="K165" i="25"/>
  <c r="L165" i="25" s="1"/>
  <c r="K161" i="25"/>
  <c r="L161" i="25" s="1"/>
  <c r="K157" i="25"/>
  <c r="L157" i="25" s="1"/>
  <c r="K153" i="25"/>
  <c r="L153" i="25" s="1"/>
  <c r="K149" i="25"/>
  <c r="L149" i="25" s="1"/>
  <c r="K145" i="25"/>
  <c r="L145" i="25" s="1"/>
  <c r="K141" i="25"/>
  <c r="L141" i="25" s="1"/>
  <c r="K137" i="25"/>
  <c r="L137" i="25" s="1"/>
  <c r="K133" i="25"/>
  <c r="L133" i="25" s="1"/>
  <c r="K129" i="25"/>
  <c r="L129" i="25" s="1"/>
  <c r="K125" i="25"/>
  <c r="L125" i="25" s="1"/>
  <c r="K121" i="25"/>
  <c r="K117" i="25"/>
  <c r="K113" i="25"/>
  <c r="L113" i="25" s="1"/>
  <c r="K109" i="25"/>
  <c r="L109" i="25" s="1"/>
  <c r="K105" i="25"/>
  <c r="L105" i="25" s="1"/>
  <c r="K101" i="25"/>
  <c r="L101" i="25" s="1"/>
  <c r="K97" i="25"/>
  <c r="L97" i="25" s="1"/>
  <c r="K93" i="25"/>
  <c r="L93" i="25" s="1"/>
  <c r="K89" i="25"/>
  <c r="L89" i="25" s="1"/>
  <c r="K85" i="25"/>
  <c r="L85" i="25" s="1"/>
  <c r="K81" i="25"/>
  <c r="L81" i="25" s="1"/>
  <c r="K77" i="25"/>
  <c r="L77" i="25" s="1"/>
  <c r="K73" i="25"/>
  <c r="L73" i="25" s="1"/>
  <c r="K69" i="25"/>
  <c r="L69" i="25" s="1"/>
  <c r="K65" i="25"/>
  <c r="L65" i="25" s="1"/>
  <c r="K61" i="25"/>
  <c r="L61" i="25" s="1"/>
  <c r="K57" i="25"/>
  <c r="L57" i="25" s="1"/>
  <c r="K53" i="25"/>
  <c r="L53" i="25" s="1"/>
  <c r="K49" i="25"/>
  <c r="L49" i="25" s="1"/>
  <c r="K45" i="25"/>
  <c r="L45" i="25" s="1"/>
  <c r="K41" i="25"/>
  <c r="L41" i="25" s="1"/>
  <c r="K37" i="25"/>
  <c r="L37" i="25" s="1"/>
  <c r="K33" i="25"/>
  <c r="L33" i="25" s="1"/>
  <c r="K29" i="25"/>
  <c r="L29" i="25" s="1"/>
  <c r="K25" i="25"/>
  <c r="L25" i="25" s="1"/>
  <c r="K21" i="25"/>
  <c r="L21" i="25" s="1"/>
  <c r="K17" i="25"/>
  <c r="L17" i="25" s="1"/>
  <c r="K13" i="25"/>
  <c r="L13" i="25" s="1"/>
  <c r="I503" i="25"/>
  <c r="K339" i="25"/>
  <c r="L339" i="25" s="1"/>
  <c r="K307" i="25"/>
  <c r="L307" i="25" s="1"/>
  <c r="K275" i="25"/>
  <c r="L275" i="25" s="1"/>
  <c r="K243" i="25"/>
  <c r="L243" i="25" s="1"/>
  <c r="K211" i="25"/>
  <c r="L211" i="25" s="1"/>
  <c r="K179" i="25"/>
  <c r="L179" i="25" s="1"/>
  <c r="K147" i="25"/>
  <c r="L147" i="25" s="1"/>
  <c r="K111" i="25"/>
  <c r="L111" i="25" s="1"/>
  <c r="K47" i="25"/>
  <c r="L47" i="25" s="1"/>
  <c r="F503" i="25"/>
  <c r="L470" i="25"/>
  <c r="L310" i="25"/>
  <c r="L298" i="25"/>
  <c r="L110" i="25"/>
  <c r="K501" i="25"/>
  <c r="L501" i="25" s="1"/>
  <c r="K493" i="25"/>
  <c r="L493" i="25" s="1"/>
  <c r="K489" i="25"/>
  <c r="L489" i="25" s="1"/>
  <c r="K473" i="25"/>
  <c r="L473" i="25" s="1"/>
  <c r="K465" i="25"/>
  <c r="L465" i="25" s="1"/>
  <c r="K441" i="25"/>
  <c r="L441" i="25" s="1"/>
  <c r="K421" i="25"/>
  <c r="L421" i="25" s="1"/>
  <c r="K417" i="25"/>
  <c r="L417" i="25" s="1"/>
  <c r="K413" i="25"/>
  <c r="L413" i="25" s="1"/>
  <c r="K389" i="25"/>
  <c r="L389" i="25" s="1"/>
  <c r="K377" i="25"/>
  <c r="L377" i="25" s="1"/>
  <c r="L386" i="25"/>
  <c r="K485" i="25"/>
  <c r="L485" i="25" s="1"/>
  <c r="K477" i="25"/>
  <c r="L477" i="25" s="1"/>
  <c r="K461" i="25"/>
  <c r="L461" i="25" s="1"/>
  <c r="K453" i="25"/>
  <c r="L453" i="25" s="1"/>
  <c r="K449" i="25"/>
  <c r="L449" i="25" s="1"/>
  <c r="K445" i="25"/>
  <c r="L445" i="25" s="1"/>
  <c r="K437" i="25"/>
  <c r="L437" i="25" s="1"/>
  <c r="K429" i="25"/>
  <c r="L429" i="25" s="1"/>
  <c r="K425" i="25"/>
  <c r="L425" i="25" s="1"/>
  <c r="K401" i="25"/>
  <c r="L401" i="25" s="1"/>
  <c r="K385" i="25"/>
  <c r="L385" i="25" s="1"/>
  <c r="K373" i="25"/>
  <c r="L373" i="25" s="1"/>
  <c r="K365" i="25"/>
  <c r="L365" i="25" s="1"/>
  <c r="L334" i="25"/>
  <c r="L178" i="25"/>
  <c r="K497" i="25"/>
  <c r="L497" i="25" s="1"/>
  <c r="K481" i="25"/>
  <c r="L481" i="25" s="1"/>
  <c r="K469" i="25"/>
  <c r="L469" i="25" s="1"/>
  <c r="K457" i="25"/>
  <c r="L457" i="25" s="1"/>
  <c r="K433" i="25"/>
  <c r="L433" i="25" s="1"/>
  <c r="K409" i="25"/>
  <c r="L409" i="25" s="1"/>
  <c r="K405" i="25"/>
  <c r="L405" i="25" s="1"/>
  <c r="K397" i="25"/>
  <c r="L397" i="25" s="1"/>
  <c r="K393" i="25"/>
  <c r="L393" i="25" s="1"/>
  <c r="K381" i="25"/>
  <c r="L381" i="25" s="1"/>
  <c r="K369" i="25"/>
  <c r="L369" i="25" s="1"/>
  <c r="K360" i="25"/>
  <c r="L360" i="25" s="1"/>
  <c r="K328" i="25"/>
  <c r="L328" i="25" s="1"/>
  <c r="K296" i="25"/>
  <c r="L296" i="25" s="1"/>
  <c r="K264" i="25"/>
  <c r="L264" i="25" s="1"/>
  <c r="K232" i="25"/>
  <c r="L232" i="25" s="1"/>
  <c r="K200" i="25"/>
  <c r="L200" i="25" s="1"/>
  <c r="K168" i="25"/>
  <c r="L168" i="25" s="1"/>
  <c r="K132" i="25"/>
  <c r="L132" i="25" s="1"/>
  <c r="K68" i="25"/>
  <c r="L68" i="25" s="1"/>
  <c r="L281" i="25"/>
  <c r="L213" i="25"/>
  <c r="L197" i="25"/>
  <c r="K496" i="25"/>
  <c r="L496" i="25" s="1"/>
  <c r="K492" i="25"/>
  <c r="L492" i="25" s="1"/>
  <c r="K488" i="25"/>
  <c r="L488" i="25" s="1"/>
  <c r="K480" i="25"/>
  <c r="L480" i="25" s="1"/>
  <c r="K476" i="25"/>
  <c r="L476" i="25" s="1"/>
  <c r="K472" i="25"/>
  <c r="L472" i="25" s="1"/>
  <c r="K464" i="25"/>
  <c r="L464" i="25" s="1"/>
  <c r="K444" i="25"/>
  <c r="L444" i="25" s="1"/>
  <c r="K432" i="25"/>
  <c r="L432" i="25" s="1"/>
  <c r="K424" i="25"/>
  <c r="L424" i="25" s="1"/>
  <c r="K416" i="25"/>
  <c r="L416" i="25" s="1"/>
  <c r="K412" i="25"/>
  <c r="L412" i="25" s="1"/>
  <c r="K408" i="25"/>
  <c r="L408" i="25" s="1"/>
  <c r="K400" i="25"/>
  <c r="L400" i="25" s="1"/>
  <c r="K384" i="25"/>
  <c r="L384" i="25" s="1"/>
  <c r="K376" i="25"/>
  <c r="L376" i="25" s="1"/>
  <c r="K368" i="25"/>
  <c r="L368" i="25" s="1"/>
  <c r="K364" i="25"/>
  <c r="L364" i="25" s="1"/>
  <c r="K356" i="25"/>
  <c r="L356" i="25" s="1"/>
  <c r="K352" i="25"/>
  <c r="L352" i="25" s="1"/>
  <c r="K344" i="25"/>
  <c r="L344" i="25" s="1"/>
  <c r="K332" i="25"/>
  <c r="L332" i="25" s="1"/>
  <c r="K324" i="25"/>
  <c r="L324" i="25" s="1"/>
  <c r="K316" i="25"/>
  <c r="L316" i="25" s="1"/>
  <c r="K308" i="25"/>
  <c r="L308" i="25" s="1"/>
  <c r="K292" i="25"/>
  <c r="L292" i="25" s="1"/>
  <c r="K280" i="25"/>
  <c r="L280" i="25" s="1"/>
  <c r="K272" i="25"/>
  <c r="L272" i="25" s="1"/>
  <c r="K252" i="25"/>
  <c r="L252" i="25" s="1"/>
  <c r="K240" i="25"/>
  <c r="L240" i="25" s="1"/>
  <c r="K228" i="25"/>
  <c r="L228" i="25" s="1"/>
  <c r="K224" i="25"/>
  <c r="L224" i="25" s="1"/>
  <c r="K220" i="25"/>
  <c r="L220" i="25" s="1"/>
  <c r="K212" i="25"/>
  <c r="L212" i="25" s="1"/>
  <c r="K196" i="25"/>
  <c r="L196" i="25" s="1"/>
  <c r="K188" i="25"/>
  <c r="L188" i="25" s="1"/>
  <c r="K176" i="25"/>
  <c r="L176" i="25" s="1"/>
  <c r="K172" i="25"/>
  <c r="L172" i="25" s="1"/>
  <c r="K164" i="25"/>
  <c r="L164" i="25" s="1"/>
  <c r="K156" i="25"/>
  <c r="L156" i="25" s="1"/>
  <c r="K152" i="25"/>
  <c r="L152" i="25" s="1"/>
  <c r="K140" i="25"/>
  <c r="L140" i="25" s="1"/>
  <c r="K116" i="25"/>
  <c r="L116" i="25" s="1"/>
  <c r="K112" i="25"/>
  <c r="L112" i="25" s="1"/>
  <c r="K96" i="25"/>
  <c r="L96" i="25" s="1"/>
  <c r="K88" i="25"/>
  <c r="L88" i="25" s="1"/>
  <c r="K84" i="25"/>
  <c r="L84" i="25" s="1"/>
  <c r="K76" i="25"/>
  <c r="L76" i="25" s="1"/>
  <c r="K52" i="25"/>
  <c r="L52" i="25" s="1"/>
  <c r="K48" i="25"/>
  <c r="L48" i="25" s="1"/>
  <c r="K36" i="25"/>
  <c r="L36" i="25" s="1"/>
  <c r="K32" i="25"/>
  <c r="L32" i="25" s="1"/>
  <c r="K20" i="25"/>
  <c r="L20" i="25" s="1"/>
  <c r="L277" i="25"/>
  <c r="L201" i="25"/>
  <c r="L121" i="25"/>
  <c r="L117" i="25"/>
  <c r="K500" i="25"/>
  <c r="L500" i="25" s="1"/>
  <c r="K484" i="25"/>
  <c r="L484" i="25" s="1"/>
  <c r="K468" i="25"/>
  <c r="L468" i="25" s="1"/>
  <c r="K460" i="25"/>
  <c r="L460" i="25" s="1"/>
  <c r="K456" i="25"/>
  <c r="L456" i="25" s="1"/>
  <c r="K452" i="25"/>
  <c r="L452" i="25" s="1"/>
  <c r="K448" i="25"/>
  <c r="L448" i="25" s="1"/>
  <c r="K440" i="25"/>
  <c r="L440" i="25" s="1"/>
  <c r="K436" i="25"/>
  <c r="L436" i="25" s="1"/>
  <c r="K428" i="25"/>
  <c r="L428" i="25" s="1"/>
  <c r="K420" i="25"/>
  <c r="L420" i="25" s="1"/>
  <c r="K404" i="25"/>
  <c r="L404" i="25" s="1"/>
  <c r="K396" i="25"/>
  <c r="L396" i="25" s="1"/>
  <c r="K392" i="25"/>
  <c r="L392" i="25" s="1"/>
  <c r="K388" i="25"/>
  <c r="L388" i="25" s="1"/>
  <c r="K380" i="25"/>
  <c r="L380" i="25" s="1"/>
  <c r="K372" i="25"/>
  <c r="L372" i="25" s="1"/>
  <c r="K348" i="25"/>
  <c r="L348" i="25" s="1"/>
  <c r="K340" i="25"/>
  <c r="L340" i="25" s="1"/>
  <c r="K336" i="25"/>
  <c r="L336" i="25" s="1"/>
  <c r="K320" i="25"/>
  <c r="L320" i="25" s="1"/>
  <c r="K312" i="25"/>
  <c r="L312" i="25" s="1"/>
  <c r="K304" i="25"/>
  <c r="L304" i="25" s="1"/>
  <c r="K300" i="25"/>
  <c r="L300" i="25" s="1"/>
  <c r="K288" i="25"/>
  <c r="L288" i="25" s="1"/>
  <c r="K284" i="25"/>
  <c r="L284" i="25" s="1"/>
  <c r="K276" i="25"/>
  <c r="L276" i="25" s="1"/>
  <c r="K268" i="25"/>
  <c r="L268" i="25" s="1"/>
  <c r="K260" i="25"/>
  <c r="L260" i="25" s="1"/>
  <c r="K256" i="25"/>
  <c r="L256" i="25" s="1"/>
  <c r="K248" i="25"/>
  <c r="L248" i="25" s="1"/>
  <c r="K244" i="25"/>
  <c r="L244" i="25" s="1"/>
  <c r="K236" i="25"/>
  <c r="L236" i="25" s="1"/>
  <c r="K216" i="25"/>
  <c r="L216" i="25" s="1"/>
  <c r="K208" i="25"/>
  <c r="L208" i="25" s="1"/>
  <c r="K204" i="25"/>
  <c r="L204" i="25" s="1"/>
  <c r="K192" i="25"/>
  <c r="L192" i="25" s="1"/>
  <c r="K184" i="25"/>
  <c r="L184" i="25" s="1"/>
  <c r="K180" i="25"/>
  <c r="L180" i="25" s="1"/>
  <c r="K160" i="25"/>
  <c r="L160" i="25" s="1"/>
  <c r="K148" i="25"/>
  <c r="L148" i="25" s="1"/>
  <c r="K144" i="25"/>
  <c r="L144" i="25" s="1"/>
  <c r="K136" i="25"/>
  <c r="L136" i="25" s="1"/>
  <c r="K128" i="25"/>
  <c r="L128" i="25" s="1"/>
  <c r="K124" i="25"/>
  <c r="L124" i="25" s="1"/>
  <c r="K120" i="25"/>
  <c r="L120" i="25" s="1"/>
  <c r="K108" i="25"/>
  <c r="L108" i="25" s="1"/>
  <c r="K104" i="25"/>
  <c r="L104" i="25" s="1"/>
  <c r="K100" i="25"/>
  <c r="L100" i="25" s="1"/>
  <c r="K92" i="25"/>
  <c r="L92" i="25" s="1"/>
  <c r="K80" i="25"/>
  <c r="L80" i="25" s="1"/>
  <c r="K72" i="25"/>
  <c r="L72" i="25" s="1"/>
  <c r="K64" i="25"/>
  <c r="L64" i="25" s="1"/>
  <c r="K60" i="25"/>
  <c r="L60" i="25" s="1"/>
  <c r="K56" i="25"/>
  <c r="L56" i="25" s="1"/>
  <c r="K44" i="25"/>
  <c r="L44" i="25" s="1"/>
  <c r="K40" i="25"/>
  <c r="L40" i="25" s="1"/>
  <c r="K28" i="25"/>
  <c r="L28" i="25" s="1"/>
  <c r="K24" i="25"/>
  <c r="L24" i="25" s="1"/>
  <c r="K16" i="25"/>
  <c r="L16" i="25" s="1"/>
  <c r="H503" i="25"/>
  <c r="K131" i="25"/>
  <c r="L131" i="25" s="1"/>
  <c r="K127" i="25"/>
  <c r="L127" i="25" s="1"/>
  <c r="K115" i="25"/>
  <c r="L115" i="25" s="1"/>
  <c r="K99" i="25"/>
  <c r="L99" i="25" s="1"/>
  <c r="K95" i="25"/>
  <c r="L95" i="25" s="1"/>
  <c r="K83" i="25"/>
  <c r="L83" i="25" s="1"/>
  <c r="K79" i="25"/>
  <c r="L79" i="25" s="1"/>
  <c r="K67" i="25"/>
  <c r="L67" i="25" s="1"/>
  <c r="K63" i="25"/>
  <c r="L63" i="25" s="1"/>
  <c r="K51" i="25"/>
  <c r="L51" i="25" s="1"/>
  <c r="K35" i="25"/>
  <c r="L35" i="25" s="1"/>
  <c r="K31" i="25"/>
  <c r="L31" i="25" s="1"/>
  <c r="K19" i="25"/>
  <c r="L19" i="25" s="1"/>
  <c r="K15" i="25"/>
  <c r="L15" i="25" s="1"/>
  <c r="K355" i="25"/>
  <c r="L355" i="25" s="1"/>
  <c r="K351" i="25"/>
  <c r="L351" i="25" s="1"/>
  <c r="K335" i="25"/>
  <c r="L335" i="25" s="1"/>
  <c r="K323" i="25"/>
  <c r="L323" i="25" s="1"/>
  <c r="K319" i="25"/>
  <c r="L319" i="25" s="1"/>
  <c r="K303" i="25"/>
  <c r="L303" i="25" s="1"/>
  <c r="K291" i="25"/>
  <c r="L291" i="25" s="1"/>
  <c r="K287" i="25"/>
  <c r="L287" i="25" s="1"/>
  <c r="K271" i="25"/>
  <c r="L271" i="25" s="1"/>
  <c r="K259" i="25"/>
  <c r="L259" i="25" s="1"/>
  <c r="K255" i="25"/>
  <c r="L255" i="25" s="1"/>
  <c r="K239" i="25"/>
  <c r="L239" i="25" s="1"/>
  <c r="K227" i="25"/>
  <c r="L227" i="25" s="1"/>
  <c r="K223" i="25"/>
  <c r="L223" i="25" s="1"/>
  <c r="K207" i="25"/>
  <c r="L207" i="25" s="1"/>
  <c r="K195" i="25"/>
  <c r="L195" i="25" s="1"/>
  <c r="K191" i="25"/>
  <c r="L191" i="25" s="1"/>
  <c r="K175" i="25"/>
  <c r="L175" i="25" s="1"/>
  <c r="K163" i="25"/>
  <c r="L163" i="25" s="1"/>
  <c r="K159" i="25"/>
  <c r="L159" i="25" s="1"/>
  <c r="K143" i="25"/>
  <c r="L143" i="25" s="1"/>
  <c r="G503" i="25"/>
  <c r="K12" i="25"/>
  <c r="L12" i="25" s="1"/>
  <c r="K499" i="25"/>
  <c r="L499" i="25" s="1"/>
  <c r="K495" i="25"/>
  <c r="L495" i="25" s="1"/>
  <c r="K491" i="25"/>
  <c r="L491" i="25" s="1"/>
  <c r="K487" i="25"/>
  <c r="L487" i="25" s="1"/>
  <c r="K483" i="25"/>
  <c r="L483" i="25" s="1"/>
  <c r="K479" i="25"/>
  <c r="L479" i="25" s="1"/>
  <c r="K475" i="25"/>
  <c r="L475" i="25" s="1"/>
  <c r="K471" i="25"/>
  <c r="L471" i="25" s="1"/>
  <c r="K467" i="25"/>
  <c r="L467" i="25" s="1"/>
  <c r="K463" i="25"/>
  <c r="L463" i="25" s="1"/>
  <c r="K459" i="25"/>
  <c r="L459" i="25" s="1"/>
  <c r="K455" i="25"/>
  <c r="L455" i="25" s="1"/>
  <c r="K451" i="25"/>
  <c r="L451" i="25" s="1"/>
  <c r="K447" i="25"/>
  <c r="L447" i="25" s="1"/>
  <c r="K443" i="25"/>
  <c r="L443" i="25" s="1"/>
  <c r="K439" i="25"/>
  <c r="L439" i="25" s="1"/>
  <c r="K435" i="25"/>
  <c r="L435" i="25" s="1"/>
  <c r="K431" i="25"/>
  <c r="L431" i="25" s="1"/>
  <c r="K427" i="25"/>
  <c r="L427" i="25" s="1"/>
  <c r="K423" i="25"/>
  <c r="L423" i="25" s="1"/>
  <c r="K419" i="25"/>
  <c r="L419" i="25" s="1"/>
  <c r="K415" i="25"/>
  <c r="L415" i="25" s="1"/>
  <c r="K411" i="25"/>
  <c r="L411" i="25" s="1"/>
  <c r="K407" i="25"/>
  <c r="L407" i="25" s="1"/>
  <c r="K403" i="25"/>
  <c r="L403" i="25" s="1"/>
  <c r="K399" i="25"/>
  <c r="L399" i="25" s="1"/>
  <c r="K395" i="25"/>
  <c r="L395" i="25" s="1"/>
  <c r="K391" i="25"/>
  <c r="L391" i="25" s="1"/>
  <c r="K387" i="25"/>
  <c r="L387" i="25" s="1"/>
  <c r="K383" i="25"/>
  <c r="L383" i="25" s="1"/>
  <c r="K379" i="25"/>
  <c r="L379" i="25" s="1"/>
  <c r="K375" i="25"/>
  <c r="L375" i="25" s="1"/>
  <c r="K371" i="25"/>
  <c r="L371" i="25" s="1"/>
  <c r="K367" i="25"/>
  <c r="L367" i="25" s="1"/>
  <c r="K363" i="25"/>
  <c r="L363" i="25" s="1"/>
  <c r="K359" i="25"/>
  <c r="L359" i="25" s="1"/>
  <c r="K347" i="25"/>
  <c r="L347" i="25" s="1"/>
  <c r="K343" i="25"/>
  <c r="L343" i="25" s="1"/>
  <c r="K331" i="25"/>
  <c r="L331" i="25" s="1"/>
  <c r="K327" i="25"/>
  <c r="L327" i="25" s="1"/>
  <c r="K315" i="25"/>
  <c r="L315" i="25" s="1"/>
  <c r="K311" i="25"/>
  <c r="L311" i="25" s="1"/>
  <c r="K299" i="25"/>
  <c r="L299" i="25" s="1"/>
  <c r="K295" i="25"/>
  <c r="L295" i="25" s="1"/>
  <c r="K283" i="25"/>
  <c r="L283" i="25" s="1"/>
  <c r="K279" i="25"/>
  <c r="L279" i="25" s="1"/>
  <c r="K267" i="25"/>
  <c r="L267" i="25" s="1"/>
  <c r="K263" i="25"/>
  <c r="L263" i="25" s="1"/>
  <c r="K251" i="25"/>
  <c r="L251" i="25" s="1"/>
  <c r="K247" i="25"/>
  <c r="L247" i="25" s="1"/>
  <c r="K235" i="25"/>
  <c r="L235" i="25" s="1"/>
  <c r="K231" i="25"/>
  <c r="L231" i="25" s="1"/>
  <c r="K219" i="25"/>
  <c r="L219" i="25" s="1"/>
  <c r="K215" i="25"/>
  <c r="L215" i="25" s="1"/>
  <c r="K203" i="25"/>
  <c r="L203" i="25" s="1"/>
  <c r="K199" i="25"/>
  <c r="L199" i="25" s="1"/>
  <c r="K187" i="25"/>
  <c r="L187" i="25" s="1"/>
  <c r="K183" i="25"/>
  <c r="L183" i="25" s="1"/>
  <c r="K171" i="25"/>
  <c r="L171" i="25" s="1"/>
  <c r="K167" i="25"/>
  <c r="L167" i="25" s="1"/>
  <c r="K155" i="25"/>
  <c r="L155" i="25" s="1"/>
  <c r="K151" i="25"/>
  <c r="L151" i="25" s="1"/>
  <c r="K139" i="25"/>
  <c r="L139" i="25" s="1"/>
  <c r="K135" i="25"/>
  <c r="L135" i="25" s="1"/>
  <c r="K123" i="25"/>
  <c r="L123" i="25" s="1"/>
  <c r="K119" i="25"/>
  <c r="L119" i="25" s="1"/>
  <c r="K107" i="25"/>
  <c r="L107" i="25" s="1"/>
  <c r="K103" i="25"/>
  <c r="L103" i="25" s="1"/>
  <c r="K91" i="25"/>
  <c r="L91" i="25" s="1"/>
  <c r="K87" i="25"/>
  <c r="L87" i="25" s="1"/>
  <c r="K75" i="25"/>
  <c r="L75" i="25" s="1"/>
  <c r="K71" i="25"/>
  <c r="L71" i="25" s="1"/>
  <c r="K59" i="25"/>
  <c r="L59" i="25" s="1"/>
  <c r="K55" i="25"/>
  <c r="L55" i="25" s="1"/>
  <c r="K43" i="25"/>
  <c r="L43" i="25" s="1"/>
  <c r="K39" i="25"/>
  <c r="L39" i="25" s="1"/>
  <c r="K27" i="25"/>
  <c r="L27" i="25" s="1"/>
  <c r="K23" i="25"/>
  <c r="L23" i="25" s="1"/>
  <c r="G405" i="26"/>
  <c r="H405" i="26"/>
  <c r="I405" i="26"/>
  <c r="J405" i="26"/>
  <c r="F405" i="26"/>
  <c r="K10" i="26"/>
  <c r="L10" i="26" s="1"/>
  <c r="K11" i="26"/>
  <c r="L11" i="26" s="1"/>
  <c r="K12" i="26"/>
  <c r="L12" i="26" s="1"/>
  <c r="K13" i="26"/>
  <c r="L13" i="26" s="1"/>
  <c r="K14" i="26"/>
  <c r="L14" i="26" s="1"/>
  <c r="K15" i="26"/>
  <c r="L15" i="26" s="1"/>
  <c r="K16" i="26"/>
  <c r="L16" i="26" s="1"/>
  <c r="K17" i="26"/>
  <c r="L17" i="26" s="1"/>
  <c r="K18" i="26"/>
  <c r="L18" i="26" s="1"/>
  <c r="K19" i="26"/>
  <c r="L19" i="26" s="1"/>
  <c r="K20" i="26"/>
  <c r="L20" i="26" s="1"/>
  <c r="K21" i="26"/>
  <c r="L21" i="26" s="1"/>
  <c r="K22" i="26"/>
  <c r="L22" i="26" s="1"/>
  <c r="K23" i="26"/>
  <c r="L23" i="26" s="1"/>
  <c r="K24" i="26"/>
  <c r="L24" i="26" s="1"/>
  <c r="K25" i="26"/>
  <c r="L25" i="26" s="1"/>
  <c r="K26" i="26"/>
  <c r="L26" i="26" s="1"/>
  <c r="K27" i="26"/>
  <c r="L27" i="26" s="1"/>
  <c r="K28" i="26"/>
  <c r="L28" i="26" s="1"/>
  <c r="K29" i="26"/>
  <c r="L29" i="26" s="1"/>
  <c r="K30" i="26"/>
  <c r="L30" i="26" s="1"/>
  <c r="K31" i="26"/>
  <c r="L31" i="26" s="1"/>
  <c r="K32" i="26"/>
  <c r="L32" i="26" s="1"/>
  <c r="K33" i="26"/>
  <c r="L33" i="26" s="1"/>
  <c r="K34" i="26"/>
  <c r="L34" i="26" s="1"/>
  <c r="K35" i="26"/>
  <c r="L35" i="26" s="1"/>
  <c r="K36" i="26"/>
  <c r="L36" i="26" s="1"/>
  <c r="K37" i="26"/>
  <c r="L37" i="26" s="1"/>
  <c r="K38" i="26"/>
  <c r="L38" i="26" s="1"/>
  <c r="K39" i="26"/>
  <c r="L39" i="26" s="1"/>
  <c r="K40" i="26"/>
  <c r="L40" i="26" s="1"/>
  <c r="K41" i="26"/>
  <c r="L41" i="26" s="1"/>
  <c r="K42" i="26"/>
  <c r="L42" i="26" s="1"/>
  <c r="K43" i="26"/>
  <c r="L43" i="26" s="1"/>
  <c r="K44" i="26"/>
  <c r="L44" i="26" s="1"/>
  <c r="K45" i="26"/>
  <c r="L45" i="26" s="1"/>
  <c r="K46" i="26"/>
  <c r="L46" i="26" s="1"/>
  <c r="K47" i="26"/>
  <c r="L47" i="26" s="1"/>
  <c r="K48" i="26"/>
  <c r="L48" i="26" s="1"/>
  <c r="K49" i="26"/>
  <c r="L49" i="26" s="1"/>
  <c r="K50" i="26"/>
  <c r="L50" i="26" s="1"/>
  <c r="K51" i="26"/>
  <c r="L51" i="26" s="1"/>
  <c r="K52" i="26"/>
  <c r="L52" i="26" s="1"/>
  <c r="K53" i="26"/>
  <c r="L53" i="26" s="1"/>
  <c r="K54" i="26"/>
  <c r="L54" i="26" s="1"/>
  <c r="K55" i="26"/>
  <c r="L55" i="26" s="1"/>
  <c r="K56" i="26"/>
  <c r="L56" i="26" s="1"/>
  <c r="K57" i="26"/>
  <c r="L57" i="26" s="1"/>
  <c r="K58" i="26"/>
  <c r="L58" i="26" s="1"/>
  <c r="K59" i="26"/>
  <c r="L59" i="26" s="1"/>
  <c r="K60" i="26"/>
  <c r="L60" i="26" s="1"/>
  <c r="K61" i="26"/>
  <c r="L61" i="26" s="1"/>
  <c r="K62" i="26"/>
  <c r="L62" i="26" s="1"/>
  <c r="K63" i="26"/>
  <c r="L63" i="26" s="1"/>
  <c r="K64" i="26"/>
  <c r="L64" i="26" s="1"/>
  <c r="K65" i="26"/>
  <c r="L65" i="26" s="1"/>
  <c r="K66" i="26"/>
  <c r="L66" i="26" s="1"/>
  <c r="K67" i="26"/>
  <c r="L67" i="26" s="1"/>
  <c r="K68" i="26"/>
  <c r="L68" i="26" s="1"/>
  <c r="K69" i="26"/>
  <c r="L69" i="26" s="1"/>
  <c r="K70" i="26"/>
  <c r="L70" i="26" s="1"/>
  <c r="K71" i="26"/>
  <c r="L71" i="26" s="1"/>
  <c r="K72" i="26"/>
  <c r="L72" i="26" s="1"/>
  <c r="K73" i="26"/>
  <c r="L73" i="26" s="1"/>
  <c r="K74" i="26"/>
  <c r="L74" i="26" s="1"/>
  <c r="K75" i="26"/>
  <c r="L75" i="26" s="1"/>
  <c r="K76" i="26"/>
  <c r="L76" i="26" s="1"/>
  <c r="K77" i="26"/>
  <c r="L77" i="26" s="1"/>
  <c r="K78" i="26"/>
  <c r="L78" i="26" s="1"/>
  <c r="K79" i="26"/>
  <c r="L79" i="26" s="1"/>
  <c r="K80" i="26"/>
  <c r="L80" i="26" s="1"/>
  <c r="K81" i="26"/>
  <c r="L81" i="26" s="1"/>
  <c r="K82" i="26"/>
  <c r="L82" i="26" s="1"/>
  <c r="K83" i="26"/>
  <c r="L83" i="26" s="1"/>
  <c r="K84" i="26"/>
  <c r="L84" i="26" s="1"/>
  <c r="K85" i="26"/>
  <c r="L85" i="26" s="1"/>
  <c r="K86" i="26"/>
  <c r="L86" i="26" s="1"/>
  <c r="K87" i="26"/>
  <c r="L87" i="26" s="1"/>
  <c r="K88" i="26"/>
  <c r="L88" i="26" s="1"/>
  <c r="K89" i="26"/>
  <c r="L89" i="26" s="1"/>
  <c r="K90" i="26"/>
  <c r="L90" i="26" s="1"/>
  <c r="K91" i="26"/>
  <c r="L91" i="26" s="1"/>
  <c r="K92" i="26"/>
  <c r="L92" i="26" s="1"/>
  <c r="K93" i="26"/>
  <c r="L93" i="26" s="1"/>
  <c r="K94" i="26"/>
  <c r="L94" i="26" s="1"/>
  <c r="K95" i="26"/>
  <c r="L95" i="26" s="1"/>
  <c r="K96" i="26"/>
  <c r="L96" i="26" s="1"/>
  <c r="K97" i="26"/>
  <c r="L97" i="26" s="1"/>
  <c r="K98" i="26"/>
  <c r="L98" i="26" s="1"/>
  <c r="K99" i="26"/>
  <c r="L99" i="26" s="1"/>
  <c r="K100" i="26"/>
  <c r="L100" i="26" s="1"/>
  <c r="K101" i="26"/>
  <c r="L101" i="26" s="1"/>
  <c r="K102" i="26"/>
  <c r="L102" i="26" s="1"/>
  <c r="K103" i="26"/>
  <c r="L103" i="26" s="1"/>
  <c r="K104" i="26"/>
  <c r="L104" i="26" s="1"/>
  <c r="K105" i="26"/>
  <c r="L105" i="26" s="1"/>
  <c r="K106" i="26"/>
  <c r="L106" i="26" s="1"/>
  <c r="K107" i="26"/>
  <c r="L107" i="26" s="1"/>
  <c r="K108" i="26"/>
  <c r="L108" i="26" s="1"/>
  <c r="K109" i="26"/>
  <c r="L109" i="26" s="1"/>
  <c r="K110" i="26"/>
  <c r="L110" i="26" s="1"/>
  <c r="K111" i="26"/>
  <c r="L111" i="26" s="1"/>
  <c r="K112" i="26"/>
  <c r="L112" i="26" s="1"/>
  <c r="K113" i="26"/>
  <c r="L113" i="26" s="1"/>
  <c r="K114" i="26"/>
  <c r="L114" i="26" s="1"/>
  <c r="K115" i="26"/>
  <c r="L115" i="26" s="1"/>
  <c r="K116" i="26"/>
  <c r="L116" i="26" s="1"/>
  <c r="K117" i="26"/>
  <c r="L117" i="26" s="1"/>
  <c r="K118" i="26"/>
  <c r="L118" i="26" s="1"/>
  <c r="K119" i="26"/>
  <c r="L119" i="26" s="1"/>
  <c r="K120" i="26"/>
  <c r="L120" i="26" s="1"/>
  <c r="K121" i="26"/>
  <c r="L121" i="26" s="1"/>
  <c r="K122" i="26"/>
  <c r="L122" i="26" s="1"/>
  <c r="K123" i="26"/>
  <c r="L123" i="26" s="1"/>
  <c r="K124" i="26"/>
  <c r="L124" i="26" s="1"/>
  <c r="K125" i="26"/>
  <c r="L125" i="26" s="1"/>
  <c r="K126" i="26"/>
  <c r="L126" i="26" s="1"/>
  <c r="K127" i="26"/>
  <c r="L127" i="26" s="1"/>
  <c r="K128" i="26"/>
  <c r="L128" i="26" s="1"/>
  <c r="K129" i="26"/>
  <c r="L129" i="26" s="1"/>
  <c r="K130" i="26"/>
  <c r="L130" i="26" s="1"/>
  <c r="K131" i="26"/>
  <c r="L131" i="26" s="1"/>
  <c r="K132" i="26"/>
  <c r="L132" i="26" s="1"/>
  <c r="K133" i="26"/>
  <c r="L133" i="26" s="1"/>
  <c r="K134" i="26"/>
  <c r="L134" i="26" s="1"/>
  <c r="K135" i="26"/>
  <c r="L135" i="26" s="1"/>
  <c r="K136" i="26"/>
  <c r="L136" i="26" s="1"/>
  <c r="K137" i="26"/>
  <c r="L137" i="26" s="1"/>
  <c r="K138" i="26"/>
  <c r="L138" i="26" s="1"/>
  <c r="K139" i="26"/>
  <c r="L139" i="26" s="1"/>
  <c r="K140" i="26"/>
  <c r="L140" i="26" s="1"/>
  <c r="K141" i="26"/>
  <c r="L141" i="26" s="1"/>
  <c r="K142" i="26"/>
  <c r="L142" i="26" s="1"/>
  <c r="K143" i="26"/>
  <c r="L143" i="26" s="1"/>
  <c r="K144" i="26"/>
  <c r="L144" i="26" s="1"/>
  <c r="K145" i="26"/>
  <c r="L145" i="26" s="1"/>
  <c r="K146" i="26"/>
  <c r="L146" i="26" s="1"/>
  <c r="K147" i="26"/>
  <c r="L147" i="26" s="1"/>
  <c r="K148" i="26"/>
  <c r="L148" i="26" s="1"/>
  <c r="K149" i="26"/>
  <c r="L149" i="26" s="1"/>
  <c r="K150" i="26"/>
  <c r="L150" i="26" s="1"/>
  <c r="K151" i="26"/>
  <c r="L151" i="26" s="1"/>
  <c r="K152" i="26"/>
  <c r="L152" i="26" s="1"/>
  <c r="K153" i="26"/>
  <c r="L153" i="26" s="1"/>
  <c r="K154" i="26"/>
  <c r="L154" i="26" s="1"/>
  <c r="K155" i="26"/>
  <c r="L155" i="26" s="1"/>
  <c r="K156" i="26"/>
  <c r="L156" i="26" s="1"/>
  <c r="K157" i="26"/>
  <c r="L157" i="26" s="1"/>
  <c r="K158" i="26"/>
  <c r="L158" i="26" s="1"/>
  <c r="K159" i="26"/>
  <c r="L159" i="26" s="1"/>
  <c r="K160" i="26"/>
  <c r="L160" i="26" s="1"/>
  <c r="K161" i="26"/>
  <c r="L161" i="26" s="1"/>
  <c r="K162" i="26"/>
  <c r="L162" i="26" s="1"/>
  <c r="K163" i="26"/>
  <c r="L163" i="26" s="1"/>
  <c r="K164" i="26"/>
  <c r="L164" i="26" s="1"/>
  <c r="K165" i="26"/>
  <c r="L165" i="26" s="1"/>
  <c r="K166" i="26"/>
  <c r="L166" i="26" s="1"/>
  <c r="K167" i="26"/>
  <c r="L167" i="26" s="1"/>
  <c r="K168" i="26"/>
  <c r="L168" i="26" s="1"/>
  <c r="K169" i="26"/>
  <c r="L169" i="26" s="1"/>
  <c r="K170" i="26"/>
  <c r="L170" i="26" s="1"/>
  <c r="K171" i="26"/>
  <c r="L171" i="26" s="1"/>
  <c r="K172" i="26"/>
  <c r="L172" i="26" s="1"/>
  <c r="K173" i="26"/>
  <c r="L173" i="26" s="1"/>
  <c r="K174" i="26"/>
  <c r="L174" i="26" s="1"/>
  <c r="K175" i="26"/>
  <c r="L175" i="26" s="1"/>
  <c r="K176" i="26"/>
  <c r="L176" i="26" s="1"/>
  <c r="K177" i="26"/>
  <c r="L177" i="26" s="1"/>
  <c r="K178" i="26"/>
  <c r="L178" i="26" s="1"/>
  <c r="K179" i="26"/>
  <c r="L179" i="26" s="1"/>
  <c r="K180" i="26"/>
  <c r="L180" i="26" s="1"/>
  <c r="K181" i="26"/>
  <c r="L181" i="26" s="1"/>
  <c r="K182" i="26"/>
  <c r="L182" i="26" s="1"/>
  <c r="K183" i="26"/>
  <c r="L183" i="26" s="1"/>
  <c r="K184" i="26"/>
  <c r="L184" i="26" s="1"/>
  <c r="K185" i="26"/>
  <c r="L185" i="26" s="1"/>
  <c r="K186" i="26"/>
  <c r="L186" i="26" s="1"/>
  <c r="K187" i="26"/>
  <c r="L187" i="26" s="1"/>
  <c r="K188" i="26"/>
  <c r="L188" i="26" s="1"/>
  <c r="K189" i="26"/>
  <c r="L189" i="26" s="1"/>
  <c r="K190" i="26"/>
  <c r="L190" i="26" s="1"/>
  <c r="K191" i="26"/>
  <c r="L191" i="26" s="1"/>
  <c r="K192" i="26"/>
  <c r="L192" i="26" s="1"/>
  <c r="K193" i="26"/>
  <c r="L193" i="26" s="1"/>
  <c r="K194" i="26"/>
  <c r="L194" i="26" s="1"/>
  <c r="K195" i="26"/>
  <c r="L195" i="26" s="1"/>
  <c r="K196" i="26"/>
  <c r="L196" i="26" s="1"/>
  <c r="K197" i="26"/>
  <c r="L197" i="26" s="1"/>
  <c r="K198" i="26"/>
  <c r="L198" i="26" s="1"/>
  <c r="K199" i="26"/>
  <c r="L199" i="26" s="1"/>
  <c r="K200" i="26"/>
  <c r="L200" i="26" s="1"/>
  <c r="K201" i="26"/>
  <c r="L201" i="26" s="1"/>
  <c r="K202" i="26"/>
  <c r="L202" i="26" s="1"/>
  <c r="K203" i="26"/>
  <c r="L203" i="26" s="1"/>
  <c r="K204" i="26"/>
  <c r="L204" i="26" s="1"/>
  <c r="K205" i="26"/>
  <c r="L205" i="26" s="1"/>
  <c r="K206" i="26"/>
  <c r="L206" i="26" s="1"/>
  <c r="K207" i="26"/>
  <c r="L207" i="26" s="1"/>
  <c r="K208" i="26"/>
  <c r="L208" i="26" s="1"/>
  <c r="K209" i="26"/>
  <c r="L209" i="26" s="1"/>
  <c r="K210" i="26"/>
  <c r="L210" i="26" s="1"/>
  <c r="K211" i="26"/>
  <c r="L211" i="26" s="1"/>
  <c r="K212" i="26"/>
  <c r="L212" i="26" s="1"/>
  <c r="K213" i="26"/>
  <c r="L213" i="26" s="1"/>
  <c r="K214" i="26"/>
  <c r="L214" i="26" s="1"/>
  <c r="K215" i="26"/>
  <c r="L215" i="26" s="1"/>
  <c r="K216" i="26"/>
  <c r="L216" i="26" s="1"/>
  <c r="K217" i="26"/>
  <c r="L217" i="26" s="1"/>
  <c r="K218" i="26"/>
  <c r="L218" i="26" s="1"/>
  <c r="K219" i="26"/>
  <c r="L219" i="26" s="1"/>
  <c r="K220" i="26"/>
  <c r="L220" i="26" s="1"/>
  <c r="K221" i="26"/>
  <c r="L221" i="26" s="1"/>
  <c r="K222" i="26"/>
  <c r="L222" i="26" s="1"/>
  <c r="K223" i="26"/>
  <c r="L223" i="26" s="1"/>
  <c r="K224" i="26"/>
  <c r="L224" i="26" s="1"/>
  <c r="K225" i="26"/>
  <c r="L225" i="26" s="1"/>
  <c r="K226" i="26"/>
  <c r="L226" i="26" s="1"/>
  <c r="K227" i="26"/>
  <c r="L227" i="26" s="1"/>
  <c r="K228" i="26"/>
  <c r="L228" i="26" s="1"/>
  <c r="K229" i="26"/>
  <c r="L229" i="26" s="1"/>
  <c r="K230" i="26"/>
  <c r="L230" i="26" s="1"/>
  <c r="K231" i="26"/>
  <c r="L231" i="26" s="1"/>
  <c r="K232" i="26"/>
  <c r="L232" i="26" s="1"/>
  <c r="K233" i="26"/>
  <c r="L233" i="26" s="1"/>
  <c r="K234" i="26"/>
  <c r="L234" i="26" s="1"/>
  <c r="K235" i="26"/>
  <c r="L235" i="26" s="1"/>
  <c r="K236" i="26"/>
  <c r="L236" i="26" s="1"/>
  <c r="K237" i="26"/>
  <c r="L237" i="26" s="1"/>
  <c r="K238" i="26"/>
  <c r="L238" i="26" s="1"/>
  <c r="K239" i="26"/>
  <c r="L239" i="26" s="1"/>
  <c r="K240" i="26"/>
  <c r="L240" i="26" s="1"/>
  <c r="K241" i="26"/>
  <c r="L241" i="26" s="1"/>
  <c r="K242" i="26"/>
  <c r="L242" i="26" s="1"/>
  <c r="K243" i="26"/>
  <c r="L243" i="26" s="1"/>
  <c r="K244" i="26"/>
  <c r="L244" i="26" s="1"/>
  <c r="K245" i="26"/>
  <c r="L245" i="26" s="1"/>
  <c r="K246" i="26"/>
  <c r="L246" i="26" s="1"/>
  <c r="K247" i="26"/>
  <c r="L247" i="26" s="1"/>
  <c r="K248" i="26"/>
  <c r="L248" i="26" s="1"/>
  <c r="K249" i="26"/>
  <c r="L249" i="26" s="1"/>
  <c r="K250" i="26"/>
  <c r="L250" i="26" s="1"/>
  <c r="K251" i="26"/>
  <c r="L251" i="26" s="1"/>
  <c r="K252" i="26"/>
  <c r="L252" i="26" s="1"/>
  <c r="K253" i="26"/>
  <c r="L253" i="26" s="1"/>
  <c r="K254" i="26"/>
  <c r="L254" i="26" s="1"/>
  <c r="K255" i="26"/>
  <c r="L255" i="26" s="1"/>
  <c r="K256" i="26"/>
  <c r="L256" i="26" s="1"/>
  <c r="K257" i="26"/>
  <c r="L257" i="26" s="1"/>
  <c r="K258" i="26"/>
  <c r="L258" i="26" s="1"/>
  <c r="K259" i="26"/>
  <c r="L259" i="26" s="1"/>
  <c r="K260" i="26"/>
  <c r="L260" i="26" s="1"/>
  <c r="K261" i="26"/>
  <c r="L261" i="26" s="1"/>
  <c r="K262" i="26"/>
  <c r="L262" i="26" s="1"/>
  <c r="K263" i="26"/>
  <c r="L263" i="26" s="1"/>
  <c r="K264" i="26"/>
  <c r="L264" i="26" s="1"/>
  <c r="K265" i="26"/>
  <c r="L265" i="26" s="1"/>
  <c r="K266" i="26"/>
  <c r="L266" i="26" s="1"/>
  <c r="K267" i="26"/>
  <c r="L267" i="26" s="1"/>
  <c r="K268" i="26"/>
  <c r="L268" i="26" s="1"/>
  <c r="K269" i="26"/>
  <c r="L269" i="26" s="1"/>
  <c r="K270" i="26"/>
  <c r="L270" i="26" s="1"/>
  <c r="K271" i="26"/>
  <c r="L271" i="26" s="1"/>
  <c r="K272" i="26"/>
  <c r="L272" i="26" s="1"/>
  <c r="K273" i="26"/>
  <c r="L273" i="26" s="1"/>
  <c r="K274" i="26"/>
  <c r="L274" i="26" s="1"/>
  <c r="K275" i="26"/>
  <c r="L275" i="26" s="1"/>
  <c r="K276" i="26"/>
  <c r="L276" i="26" s="1"/>
  <c r="K277" i="26"/>
  <c r="L277" i="26" s="1"/>
  <c r="K278" i="26"/>
  <c r="L278" i="26" s="1"/>
  <c r="K279" i="26"/>
  <c r="L279" i="26" s="1"/>
  <c r="K280" i="26"/>
  <c r="L280" i="26" s="1"/>
  <c r="K281" i="26"/>
  <c r="L281" i="26" s="1"/>
  <c r="K282" i="26"/>
  <c r="L282" i="26" s="1"/>
  <c r="K283" i="26"/>
  <c r="L283" i="26" s="1"/>
  <c r="K284" i="26"/>
  <c r="L284" i="26" s="1"/>
  <c r="K285" i="26"/>
  <c r="L285" i="26" s="1"/>
  <c r="K286" i="26"/>
  <c r="L286" i="26" s="1"/>
  <c r="K287" i="26"/>
  <c r="L287" i="26" s="1"/>
  <c r="K288" i="26"/>
  <c r="L288" i="26" s="1"/>
  <c r="K289" i="26"/>
  <c r="L289" i="26" s="1"/>
  <c r="K290" i="26"/>
  <c r="L290" i="26" s="1"/>
  <c r="K291" i="26"/>
  <c r="L291" i="26" s="1"/>
  <c r="K292" i="26"/>
  <c r="L292" i="26" s="1"/>
  <c r="K293" i="26"/>
  <c r="L293" i="26" s="1"/>
  <c r="K294" i="26"/>
  <c r="L294" i="26" s="1"/>
  <c r="K295" i="26"/>
  <c r="L295" i="26" s="1"/>
  <c r="K296" i="26"/>
  <c r="L296" i="26" s="1"/>
  <c r="K297" i="26"/>
  <c r="L297" i="26" s="1"/>
  <c r="K298" i="26"/>
  <c r="L298" i="26" s="1"/>
  <c r="K299" i="26"/>
  <c r="L299" i="26" s="1"/>
  <c r="K300" i="26"/>
  <c r="L300" i="26" s="1"/>
  <c r="K301" i="26"/>
  <c r="L301" i="26" s="1"/>
  <c r="K302" i="26"/>
  <c r="L302" i="26" s="1"/>
  <c r="K303" i="26"/>
  <c r="L303" i="26" s="1"/>
  <c r="K304" i="26"/>
  <c r="L304" i="26" s="1"/>
  <c r="K305" i="26"/>
  <c r="L305" i="26" s="1"/>
  <c r="K306" i="26"/>
  <c r="L306" i="26" s="1"/>
  <c r="K307" i="26"/>
  <c r="L307" i="26" s="1"/>
  <c r="K308" i="26"/>
  <c r="L308" i="26" s="1"/>
  <c r="K309" i="26"/>
  <c r="L309" i="26" s="1"/>
  <c r="K310" i="26"/>
  <c r="L310" i="26" s="1"/>
  <c r="K311" i="26"/>
  <c r="L311" i="26" s="1"/>
  <c r="K312" i="26"/>
  <c r="L312" i="26" s="1"/>
  <c r="K313" i="26"/>
  <c r="L313" i="26" s="1"/>
  <c r="K314" i="26"/>
  <c r="L314" i="26" s="1"/>
  <c r="K315" i="26"/>
  <c r="L315" i="26" s="1"/>
  <c r="K316" i="26"/>
  <c r="L316" i="26" s="1"/>
  <c r="K317" i="26"/>
  <c r="L317" i="26" s="1"/>
  <c r="K318" i="26"/>
  <c r="L318" i="26" s="1"/>
  <c r="K319" i="26"/>
  <c r="L319" i="26" s="1"/>
  <c r="K320" i="26"/>
  <c r="L320" i="26" s="1"/>
  <c r="K321" i="26"/>
  <c r="L321" i="26" s="1"/>
  <c r="K322" i="26"/>
  <c r="L322" i="26" s="1"/>
  <c r="K323" i="26"/>
  <c r="L323" i="26" s="1"/>
  <c r="K324" i="26"/>
  <c r="L324" i="26" s="1"/>
  <c r="K325" i="26"/>
  <c r="L325" i="26" s="1"/>
  <c r="K326" i="26"/>
  <c r="L326" i="26" s="1"/>
  <c r="K327" i="26"/>
  <c r="L327" i="26" s="1"/>
  <c r="K328" i="26"/>
  <c r="L328" i="26" s="1"/>
  <c r="K329" i="26"/>
  <c r="L329" i="26" s="1"/>
  <c r="K330" i="26"/>
  <c r="L330" i="26" s="1"/>
  <c r="K331" i="26"/>
  <c r="L331" i="26" s="1"/>
  <c r="K332" i="26"/>
  <c r="L332" i="26" s="1"/>
  <c r="K333" i="26"/>
  <c r="L333" i="26" s="1"/>
  <c r="K334" i="26"/>
  <c r="L334" i="26" s="1"/>
  <c r="K335" i="26"/>
  <c r="L335" i="26" s="1"/>
  <c r="K336" i="26"/>
  <c r="L336" i="26" s="1"/>
  <c r="K337" i="26"/>
  <c r="L337" i="26" s="1"/>
  <c r="K338" i="26"/>
  <c r="L338" i="26" s="1"/>
  <c r="K339" i="26"/>
  <c r="L339" i="26" s="1"/>
  <c r="K340" i="26"/>
  <c r="L340" i="26" s="1"/>
  <c r="K341" i="26"/>
  <c r="L341" i="26" s="1"/>
  <c r="K342" i="26"/>
  <c r="L342" i="26" s="1"/>
  <c r="K343" i="26"/>
  <c r="L343" i="26" s="1"/>
  <c r="K344" i="26"/>
  <c r="L344" i="26" s="1"/>
  <c r="K345" i="26"/>
  <c r="L345" i="26" s="1"/>
  <c r="K346" i="26"/>
  <c r="L346" i="26" s="1"/>
  <c r="K347" i="26"/>
  <c r="L347" i="26" s="1"/>
  <c r="K348" i="26"/>
  <c r="L348" i="26" s="1"/>
  <c r="K349" i="26"/>
  <c r="L349" i="26" s="1"/>
  <c r="K350" i="26"/>
  <c r="L350" i="26" s="1"/>
  <c r="K351" i="26"/>
  <c r="L351" i="26" s="1"/>
  <c r="K352" i="26"/>
  <c r="L352" i="26" s="1"/>
  <c r="K353" i="26"/>
  <c r="L353" i="26" s="1"/>
  <c r="K354" i="26"/>
  <c r="L354" i="26" s="1"/>
  <c r="K355" i="26"/>
  <c r="L355" i="26" s="1"/>
  <c r="K356" i="26"/>
  <c r="L356" i="26" s="1"/>
  <c r="K357" i="26"/>
  <c r="L357" i="26" s="1"/>
  <c r="K358" i="26"/>
  <c r="L358" i="26" s="1"/>
  <c r="K359" i="26"/>
  <c r="L359" i="26" s="1"/>
  <c r="K360" i="26"/>
  <c r="L360" i="26" s="1"/>
  <c r="K361" i="26"/>
  <c r="L361" i="26" s="1"/>
  <c r="K362" i="26"/>
  <c r="L362" i="26" s="1"/>
  <c r="K363" i="26"/>
  <c r="L363" i="26" s="1"/>
  <c r="K364" i="26"/>
  <c r="L364" i="26" s="1"/>
  <c r="K365" i="26"/>
  <c r="L365" i="26" s="1"/>
  <c r="K366" i="26"/>
  <c r="L366" i="26" s="1"/>
  <c r="K367" i="26"/>
  <c r="L367" i="26" s="1"/>
  <c r="K368" i="26"/>
  <c r="L368" i="26" s="1"/>
  <c r="K369" i="26"/>
  <c r="L369" i="26" s="1"/>
  <c r="K370" i="26"/>
  <c r="L370" i="26" s="1"/>
  <c r="K371" i="26"/>
  <c r="L371" i="26" s="1"/>
  <c r="K372" i="26"/>
  <c r="L372" i="26" s="1"/>
  <c r="K373" i="26"/>
  <c r="L373" i="26" s="1"/>
  <c r="K374" i="26"/>
  <c r="L374" i="26" s="1"/>
  <c r="K375" i="26"/>
  <c r="L375" i="26" s="1"/>
  <c r="K376" i="26"/>
  <c r="L376" i="26" s="1"/>
  <c r="K377" i="26"/>
  <c r="L377" i="26" s="1"/>
  <c r="K378" i="26"/>
  <c r="L378" i="26" s="1"/>
  <c r="K379" i="26"/>
  <c r="L379" i="26" s="1"/>
  <c r="K380" i="26"/>
  <c r="L380" i="26" s="1"/>
  <c r="K381" i="26"/>
  <c r="L381" i="26" s="1"/>
  <c r="K382" i="26"/>
  <c r="L382" i="26" s="1"/>
  <c r="K383" i="26"/>
  <c r="L383" i="26" s="1"/>
  <c r="K384" i="26"/>
  <c r="L384" i="26" s="1"/>
  <c r="K385" i="26"/>
  <c r="L385" i="26" s="1"/>
  <c r="K386" i="26"/>
  <c r="L386" i="26" s="1"/>
  <c r="K387" i="26"/>
  <c r="L387" i="26" s="1"/>
  <c r="K388" i="26"/>
  <c r="L388" i="26" s="1"/>
  <c r="K389" i="26"/>
  <c r="L389" i="26" s="1"/>
  <c r="K390" i="26"/>
  <c r="L390" i="26" s="1"/>
  <c r="K391" i="26"/>
  <c r="L391" i="26" s="1"/>
  <c r="K392" i="26"/>
  <c r="L392" i="26" s="1"/>
  <c r="K393" i="26"/>
  <c r="L393" i="26" s="1"/>
  <c r="K394" i="26"/>
  <c r="L394" i="26" s="1"/>
  <c r="K395" i="26"/>
  <c r="L395" i="26" s="1"/>
  <c r="K396" i="26"/>
  <c r="L396" i="26" s="1"/>
  <c r="K397" i="26"/>
  <c r="L397" i="26" s="1"/>
  <c r="K398" i="26"/>
  <c r="L398" i="26" s="1"/>
  <c r="K399" i="26"/>
  <c r="L399" i="26" s="1"/>
  <c r="K400" i="26"/>
  <c r="L400" i="26" s="1"/>
  <c r="K401" i="26"/>
  <c r="L401" i="26" s="1"/>
  <c r="K402" i="26"/>
  <c r="L402" i="26" s="1"/>
  <c r="K403" i="26"/>
  <c r="L403" i="26" s="1"/>
  <c r="K404" i="26"/>
  <c r="L404" i="26" s="1"/>
  <c r="K9" i="26"/>
  <c r="K503" i="25" l="1"/>
  <c r="L503" i="25"/>
  <c r="K405" i="26"/>
  <c r="L9" i="26"/>
  <c r="L405" i="26" s="1"/>
  <c r="F154" i="21"/>
  <c r="G154" i="21"/>
  <c r="E154" i="21"/>
  <c r="H10" i="21"/>
  <c r="I10" i="21" s="1"/>
  <c r="H11" i="21"/>
  <c r="I11" i="21" s="1"/>
  <c r="H12" i="21"/>
  <c r="I12" i="21" s="1"/>
  <c r="H13" i="21"/>
  <c r="I13" i="21" s="1"/>
  <c r="H14" i="21"/>
  <c r="I14" i="21" s="1"/>
  <c r="H15" i="21"/>
  <c r="I15" i="21" s="1"/>
  <c r="H16" i="21"/>
  <c r="I16" i="21" s="1"/>
  <c r="H17" i="21"/>
  <c r="I17" i="21" s="1"/>
  <c r="H18" i="21"/>
  <c r="I18" i="21" s="1"/>
  <c r="H19" i="21"/>
  <c r="I19" i="21" s="1"/>
  <c r="H20" i="21"/>
  <c r="I20" i="21" s="1"/>
  <c r="H21" i="21"/>
  <c r="I21" i="21" s="1"/>
  <c r="H22" i="21"/>
  <c r="I22" i="21" s="1"/>
  <c r="H23" i="21"/>
  <c r="I23" i="21" s="1"/>
  <c r="H24" i="21"/>
  <c r="I24" i="21" s="1"/>
  <c r="H25" i="21"/>
  <c r="I25" i="21" s="1"/>
  <c r="H26" i="21"/>
  <c r="I26" i="21" s="1"/>
  <c r="H27" i="21"/>
  <c r="I27" i="21" s="1"/>
  <c r="H28" i="21"/>
  <c r="I28" i="21" s="1"/>
  <c r="H29" i="21"/>
  <c r="I29" i="21" s="1"/>
  <c r="H30" i="21"/>
  <c r="I30" i="21" s="1"/>
  <c r="H31" i="21"/>
  <c r="I31" i="21" s="1"/>
  <c r="H32" i="21"/>
  <c r="I32" i="21" s="1"/>
  <c r="H33" i="21"/>
  <c r="I33" i="21" s="1"/>
  <c r="H34" i="21"/>
  <c r="I34" i="21" s="1"/>
  <c r="H35" i="21"/>
  <c r="I35" i="21" s="1"/>
  <c r="H36" i="21"/>
  <c r="I36" i="21" s="1"/>
  <c r="H37" i="21"/>
  <c r="I37" i="21" s="1"/>
  <c r="H38" i="21"/>
  <c r="I38" i="21" s="1"/>
  <c r="H39" i="21"/>
  <c r="I39" i="21" s="1"/>
  <c r="H40" i="21"/>
  <c r="I40" i="21" s="1"/>
  <c r="H41" i="21"/>
  <c r="I41" i="21" s="1"/>
  <c r="H42" i="21"/>
  <c r="I42" i="21" s="1"/>
  <c r="H43" i="21"/>
  <c r="I43" i="21" s="1"/>
  <c r="H44" i="21"/>
  <c r="I44" i="21" s="1"/>
  <c r="H45" i="21"/>
  <c r="I45" i="21" s="1"/>
  <c r="H46" i="21"/>
  <c r="I46" i="21" s="1"/>
  <c r="H47" i="21"/>
  <c r="I47" i="21" s="1"/>
  <c r="H48" i="21"/>
  <c r="I48" i="21" s="1"/>
  <c r="H49" i="21"/>
  <c r="I49" i="21" s="1"/>
  <c r="H50" i="21"/>
  <c r="I50" i="21" s="1"/>
  <c r="H51" i="21"/>
  <c r="I51" i="21" s="1"/>
  <c r="H52" i="21"/>
  <c r="I52" i="21" s="1"/>
  <c r="H53" i="21"/>
  <c r="I53" i="21" s="1"/>
  <c r="H54" i="21"/>
  <c r="I54" i="21" s="1"/>
  <c r="H55" i="21"/>
  <c r="I55" i="21" s="1"/>
  <c r="H56" i="21"/>
  <c r="I56" i="21" s="1"/>
  <c r="H57" i="21"/>
  <c r="I57" i="21" s="1"/>
  <c r="H58" i="21"/>
  <c r="I58" i="21" s="1"/>
  <c r="H59" i="21"/>
  <c r="I59" i="21" s="1"/>
  <c r="H60" i="21"/>
  <c r="I60" i="21" s="1"/>
  <c r="H61" i="21"/>
  <c r="I61" i="21" s="1"/>
  <c r="H62" i="21"/>
  <c r="I62" i="21" s="1"/>
  <c r="H63" i="21"/>
  <c r="I63" i="21" s="1"/>
  <c r="H64" i="21"/>
  <c r="I64" i="21" s="1"/>
  <c r="H65" i="21"/>
  <c r="I65" i="21" s="1"/>
  <c r="H66" i="21"/>
  <c r="I66" i="21" s="1"/>
  <c r="H67" i="21"/>
  <c r="I67" i="21" s="1"/>
  <c r="H68" i="21"/>
  <c r="I68" i="21" s="1"/>
  <c r="H69" i="21"/>
  <c r="I69" i="21" s="1"/>
  <c r="H70" i="21"/>
  <c r="I70" i="21" s="1"/>
  <c r="H71" i="21"/>
  <c r="I71" i="21" s="1"/>
  <c r="H72" i="21"/>
  <c r="I72" i="21" s="1"/>
  <c r="H73" i="21"/>
  <c r="I73" i="21" s="1"/>
  <c r="H74" i="21"/>
  <c r="I74" i="21" s="1"/>
  <c r="H75" i="21"/>
  <c r="I75" i="21" s="1"/>
  <c r="H76" i="21"/>
  <c r="I76" i="21" s="1"/>
  <c r="H77" i="21"/>
  <c r="I77" i="21" s="1"/>
  <c r="H78" i="21"/>
  <c r="I78" i="21" s="1"/>
  <c r="H79" i="21"/>
  <c r="I79" i="21" s="1"/>
  <c r="H80" i="21"/>
  <c r="I80" i="21" s="1"/>
  <c r="H81" i="21"/>
  <c r="I81" i="21" s="1"/>
  <c r="H82" i="21"/>
  <c r="I82" i="21" s="1"/>
  <c r="H83" i="21"/>
  <c r="I83" i="21" s="1"/>
  <c r="H84" i="21"/>
  <c r="I84" i="21" s="1"/>
  <c r="H85" i="21"/>
  <c r="I85" i="21" s="1"/>
  <c r="H86" i="21"/>
  <c r="I86" i="21" s="1"/>
  <c r="H87" i="21"/>
  <c r="I87" i="21" s="1"/>
  <c r="H88" i="21"/>
  <c r="I88" i="21" s="1"/>
  <c r="H89" i="21"/>
  <c r="I89" i="21" s="1"/>
  <c r="H90" i="21"/>
  <c r="I90" i="21" s="1"/>
  <c r="H91" i="21"/>
  <c r="I91" i="21" s="1"/>
  <c r="H92" i="21"/>
  <c r="I92" i="21" s="1"/>
  <c r="H93" i="21"/>
  <c r="I93" i="21" s="1"/>
  <c r="H94" i="21"/>
  <c r="I94" i="21" s="1"/>
  <c r="H95" i="21"/>
  <c r="I95" i="21" s="1"/>
  <c r="H96" i="21"/>
  <c r="I96" i="21" s="1"/>
  <c r="H97" i="21"/>
  <c r="I97" i="21" s="1"/>
  <c r="H98" i="21"/>
  <c r="I98" i="21" s="1"/>
  <c r="H99" i="21"/>
  <c r="I99" i="21" s="1"/>
  <c r="H100" i="21"/>
  <c r="I100" i="21" s="1"/>
  <c r="H101" i="21"/>
  <c r="I101" i="21" s="1"/>
  <c r="H102" i="21"/>
  <c r="I102" i="21" s="1"/>
  <c r="H103" i="21"/>
  <c r="I103" i="21" s="1"/>
  <c r="H104" i="21"/>
  <c r="I104" i="21" s="1"/>
  <c r="H105" i="21"/>
  <c r="I105" i="21" s="1"/>
  <c r="H106" i="21"/>
  <c r="I106" i="21" s="1"/>
  <c r="H107" i="21"/>
  <c r="I107" i="21" s="1"/>
  <c r="H108" i="21"/>
  <c r="I108" i="21" s="1"/>
  <c r="H109" i="21"/>
  <c r="I109" i="21" s="1"/>
  <c r="H110" i="21"/>
  <c r="I110" i="21" s="1"/>
  <c r="H111" i="21"/>
  <c r="I111" i="21" s="1"/>
  <c r="H112" i="21"/>
  <c r="I112" i="21" s="1"/>
  <c r="H113" i="21"/>
  <c r="I113" i="21" s="1"/>
  <c r="H114" i="21"/>
  <c r="I114" i="21" s="1"/>
  <c r="H115" i="21"/>
  <c r="I115" i="21" s="1"/>
  <c r="H116" i="21"/>
  <c r="I116" i="21" s="1"/>
  <c r="H117" i="21"/>
  <c r="I117" i="21" s="1"/>
  <c r="H118" i="21"/>
  <c r="I118" i="21" s="1"/>
  <c r="H119" i="21"/>
  <c r="I119" i="21" s="1"/>
  <c r="H120" i="21"/>
  <c r="I120" i="21" s="1"/>
  <c r="H121" i="21"/>
  <c r="I121" i="21" s="1"/>
  <c r="H122" i="21"/>
  <c r="I122" i="21" s="1"/>
  <c r="H123" i="21"/>
  <c r="I123" i="21" s="1"/>
  <c r="H124" i="21"/>
  <c r="I124" i="21" s="1"/>
  <c r="H125" i="21"/>
  <c r="I125" i="21" s="1"/>
  <c r="H126" i="21"/>
  <c r="I126" i="21" s="1"/>
  <c r="H127" i="21"/>
  <c r="I127" i="21" s="1"/>
  <c r="H128" i="21"/>
  <c r="I128" i="21" s="1"/>
  <c r="H129" i="21"/>
  <c r="I129" i="21" s="1"/>
  <c r="H130" i="21"/>
  <c r="I130" i="21" s="1"/>
  <c r="H131" i="21"/>
  <c r="I131" i="21" s="1"/>
  <c r="H132" i="21"/>
  <c r="I132" i="21" s="1"/>
  <c r="H133" i="21"/>
  <c r="I133" i="21" s="1"/>
  <c r="H134" i="21"/>
  <c r="I134" i="21" s="1"/>
  <c r="H135" i="21"/>
  <c r="I135" i="21" s="1"/>
  <c r="H136" i="21"/>
  <c r="I136" i="21" s="1"/>
  <c r="H137" i="21"/>
  <c r="I137" i="21" s="1"/>
  <c r="H138" i="21"/>
  <c r="I138" i="21" s="1"/>
  <c r="H139" i="21"/>
  <c r="I139" i="21" s="1"/>
  <c r="H140" i="21"/>
  <c r="I140" i="21" s="1"/>
  <c r="H141" i="21"/>
  <c r="I141" i="21" s="1"/>
  <c r="H142" i="21"/>
  <c r="I142" i="21" s="1"/>
  <c r="H143" i="21"/>
  <c r="I143" i="21" s="1"/>
  <c r="H144" i="21"/>
  <c r="I144" i="21" s="1"/>
  <c r="H145" i="21"/>
  <c r="I145" i="21" s="1"/>
  <c r="H146" i="21"/>
  <c r="I146" i="21" s="1"/>
  <c r="H147" i="21"/>
  <c r="I147" i="21" s="1"/>
  <c r="H148" i="21"/>
  <c r="I148" i="21" s="1"/>
  <c r="H149" i="21"/>
  <c r="I149" i="21" s="1"/>
  <c r="H150" i="21"/>
  <c r="I150" i="21" s="1"/>
  <c r="H151" i="21"/>
  <c r="I151" i="21" s="1"/>
  <c r="H152" i="21"/>
  <c r="I152" i="21" s="1"/>
  <c r="H153" i="21"/>
  <c r="I153" i="21" s="1"/>
  <c r="H9" i="21"/>
  <c r="I9" i="21" s="1"/>
  <c r="I154" i="21" s="1"/>
  <c r="H154" i="21" l="1"/>
  <c r="I14" i="28"/>
  <c r="H14" i="28"/>
  <c r="G14" i="28"/>
  <c r="F14" i="28"/>
  <c r="J13" i="28"/>
  <c r="K13" i="28" s="1"/>
  <c r="J12" i="28"/>
  <c r="K12" i="28" s="1"/>
  <c r="J11" i="28"/>
  <c r="K11" i="28" s="1"/>
  <c r="J10" i="28"/>
  <c r="J14" i="28" s="1"/>
  <c r="K10" i="28" l="1"/>
  <c r="K14" i="28" s="1"/>
  <c r="G54" i="13" l="1"/>
  <c r="H54" i="13"/>
  <c r="I54" i="13"/>
  <c r="J54" i="13"/>
  <c r="F54" i="13"/>
  <c r="K11" i="13"/>
  <c r="L11" i="13" s="1"/>
  <c r="K12" i="13"/>
  <c r="L12" i="13" s="1"/>
  <c r="K13" i="13"/>
  <c r="L13" i="13" s="1"/>
  <c r="K14" i="13"/>
  <c r="L14" i="13" s="1"/>
  <c r="K15" i="13"/>
  <c r="L15" i="13" s="1"/>
  <c r="K16" i="13"/>
  <c r="L16" i="13" s="1"/>
  <c r="K17" i="13"/>
  <c r="L17" i="13" s="1"/>
  <c r="K18" i="13"/>
  <c r="L18" i="13" s="1"/>
  <c r="K19" i="13"/>
  <c r="L19" i="13" s="1"/>
  <c r="K20" i="13"/>
  <c r="L20" i="13" s="1"/>
  <c r="K21" i="13"/>
  <c r="L21" i="13" s="1"/>
  <c r="K22" i="13"/>
  <c r="L22" i="13" s="1"/>
  <c r="K23" i="13"/>
  <c r="L23" i="13" s="1"/>
  <c r="K24" i="13"/>
  <c r="L24" i="13" s="1"/>
  <c r="K25" i="13"/>
  <c r="L25" i="13" s="1"/>
  <c r="K26" i="13"/>
  <c r="L26" i="13" s="1"/>
  <c r="K27" i="13"/>
  <c r="L27" i="13" s="1"/>
  <c r="K28" i="13"/>
  <c r="L28" i="13" s="1"/>
  <c r="K29" i="13"/>
  <c r="L29" i="13" s="1"/>
  <c r="K30" i="13"/>
  <c r="L30" i="13" s="1"/>
  <c r="K31" i="13"/>
  <c r="L31" i="13" s="1"/>
  <c r="K32" i="13"/>
  <c r="L32" i="13" s="1"/>
  <c r="K33" i="13"/>
  <c r="L33" i="13" s="1"/>
  <c r="K34" i="13"/>
  <c r="L34" i="13" s="1"/>
  <c r="K35" i="13"/>
  <c r="L35" i="13" s="1"/>
  <c r="K36" i="13"/>
  <c r="L36" i="13" s="1"/>
  <c r="K37" i="13"/>
  <c r="L37" i="13" s="1"/>
  <c r="K38" i="13"/>
  <c r="L38" i="13" s="1"/>
  <c r="K39" i="13"/>
  <c r="L39" i="13" s="1"/>
  <c r="K40" i="13"/>
  <c r="L40" i="13" s="1"/>
  <c r="K41" i="13"/>
  <c r="L41" i="13" s="1"/>
  <c r="K42" i="13"/>
  <c r="L42" i="13" s="1"/>
  <c r="K43" i="13"/>
  <c r="L43" i="13" s="1"/>
  <c r="K44" i="13"/>
  <c r="L44" i="13" s="1"/>
  <c r="K45" i="13"/>
  <c r="L45" i="13" s="1"/>
  <c r="K46" i="13"/>
  <c r="L46" i="13" s="1"/>
  <c r="K47" i="13"/>
  <c r="L47" i="13" s="1"/>
  <c r="K48" i="13"/>
  <c r="L48" i="13" s="1"/>
  <c r="K49" i="13"/>
  <c r="L49" i="13" s="1"/>
  <c r="K50" i="13"/>
  <c r="L50" i="13" s="1"/>
  <c r="K51" i="13"/>
  <c r="L51" i="13" s="1"/>
  <c r="K52" i="13"/>
  <c r="L52" i="13" s="1"/>
  <c r="K53" i="13"/>
  <c r="L53" i="13" s="1"/>
  <c r="K10" i="13"/>
  <c r="K54" i="13" l="1"/>
  <c r="L10" i="13"/>
  <c r="L54" i="13" s="1"/>
  <c r="M404" i="26" l="1" a="1"/>
  <c r="M404" i="26" s="1"/>
  <c r="M403" i="26" a="1"/>
  <c r="M403" i="26" s="1"/>
  <c r="M402" i="26" a="1"/>
  <c r="M402" i="26" s="1"/>
  <c r="M401" i="26" a="1"/>
  <c r="M401" i="26" s="1"/>
  <c r="M400" i="26" a="1"/>
  <c r="M400" i="26" s="1"/>
  <c r="M399" i="26" a="1"/>
  <c r="M399" i="26" s="1"/>
  <c r="M398" i="26" a="1"/>
  <c r="M398" i="26" s="1"/>
  <c r="M397" i="26" a="1"/>
  <c r="M397" i="26" s="1"/>
  <c r="M396" i="26" a="1"/>
  <c r="M396" i="26" s="1"/>
  <c r="M395" i="26" a="1"/>
  <c r="M395" i="26" s="1"/>
  <c r="M394" i="26" a="1"/>
  <c r="M394" i="26" s="1"/>
  <c r="M393" i="26" a="1"/>
  <c r="M393" i="26" s="1"/>
  <c r="M392" i="26" a="1"/>
  <c r="M392" i="26" s="1"/>
  <c r="M391" i="26" a="1"/>
  <c r="M391" i="26" s="1"/>
  <c r="M390" i="26" a="1"/>
  <c r="M390" i="26" s="1"/>
  <c r="M389" i="26" a="1"/>
  <c r="M389" i="26" s="1"/>
  <c r="M388" i="26" a="1"/>
  <c r="M388" i="26" s="1"/>
  <c r="M387" i="26" a="1"/>
  <c r="M387" i="26" s="1"/>
  <c r="M386" i="26" a="1"/>
  <c r="M386" i="26" s="1"/>
  <c r="M385" i="26" a="1"/>
  <c r="M385" i="26" s="1"/>
  <c r="M384" i="26" a="1"/>
  <c r="M384" i="26" s="1"/>
  <c r="M383" i="26" a="1"/>
  <c r="M383" i="26" s="1"/>
  <c r="M382" i="26" a="1"/>
  <c r="M382" i="26" s="1"/>
  <c r="M381" i="26" a="1"/>
  <c r="M381" i="26" s="1"/>
  <c r="M380" i="26" a="1"/>
  <c r="M380" i="26" s="1"/>
  <c r="M379" i="26" a="1"/>
  <c r="M379" i="26" s="1"/>
  <c r="M378" i="26" a="1"/>
  <c r="M378" i="26" s="1"/>
  <c r="M377" i="26" a="1"/>
  <c r="M377" i="26" s="1"/>
  <c r="M376" i="26" a="1"/>
  <c r="M376" i="26" s="1"/>
  <c r="M375" i="26" a="1"/>
  <c r="M375" i="26" s="1"/>
  <c r="M374" i="26" a="1"/>
  <c r="M374" i="26" s="1"/>
  <c r="M373" i="26" a="1"/>
  <c r="M373" i="26" s="1"/>
  <c r="M372" i="26" a="1"/>
  <c r="M372" i="26" s="1"/>
  <c r="M371" i="26" a="1"/>
  <c r="M371" i="26" s="1"/>
  <c r="M370" i="26" a="1"/>
  <c r="M370" i="26" s="1"/>
  <c r="M368" i="26" a="1"/>
  <c r="M368" i="26" s="1"/>
  <c r="M367" i="26" a="1"/>
  <c r="M367" i="26" s="1"/>
  <c r="M366" i="26" a="1"/>
  <c r="M366" i="26" s="1"/>
  <c r="M365" i="26" a="1"/>
  <c r="M365" i="26" s="1"/>
  <c r="M364" i="26" a="1"/>
  <c r="M364" i="26" s="1"/>
  <c r="M363" i="26" a="1"/>
  <c r="M363" i="26" s="1"/>
  <c r="M362" i="26" a="1"/>
  <c r="M362" i="26" s="1"/>
  <c r="M361" i="26" a="1"/>
  <c r="M361" i="26" s="1"/>
  <c r="M360" i="26" a="1"/>
  <c r="M360" i="26" s="1"/>
  <c r="M359" i="26" a="1"/>
  <c r="M359" i="26" s="1"/>
  <c r="M358" i="26" a="1"/>
  <c r="M358" i="26" s="1"/>
  <c r="M357" i="26" a="1"/>
  <c r="M357" i="26" s="1"/>
  <c r="M356" i="26" a="1"/>
  <c r="M356" i="26" s="1"/>
  <c r="M355" i="26" a="1"/>
  <c r="M355" i="26" s="1"/>
  <c r="M354" i="26" a="1"/>
  <c r="M354" i="26" s="1"/>
  <c r="M353" i="26" a="1"/>
  <c r="M353" i="26" s="1"/>
  <c r="M352" i="26" a="1"/>
  <c r="M352" i="26" s="1"/>
  <c r="M351" i="26" a="1"/>
  <c r="M351" i="26" s="1"/>
  <c r="M350" i="26" a="1"/>
  <c r="M350" i="26" s="1"/>
  <c r="M349" i="26" a="1"/>
  <c r="M349" i="26" s="1"/>
  <c r="M348" i="26" a="1"/>
  <c r="M348" i="26" s="1"/>
  <c r="M347" i="26" a="1"/>
  <c r="M347" i="26" s="1"/>
  <c r="M346" i="26" a="1"/>
  <c r="M346" i="26" s="1"/>
  <c r="M345" i="26" a="1"/>
  <c r="M345" i="26" s="1"/>
  <c r="M344" i="26" a="1"/>
  <c r="M344" i="26" s="1"/>
  <c r="M343" i="26" a="1"/>
  <c r="M343" i="26" s="1"/>
  <c r="M342" i="26" a="1"/>
  <c r="M342" i="26" s="1"/>
  <c r="M341" i="26" a="1"/>
  <c r="M341" i="26" s="1"/>
  <c r="M339" i="26" a="1"/>
  <c r="M339" i="26" s="1"/>
  <c r="M338" i="26" a="1"/>
  <c r="M338" i="26" s="1"/>
  <c r="M337" i="26" a="1"/>
  <c r="M337" i="26" s="1"/>
  <c r="M336" i="26" a="1"/>
  <c r="M336" i="26" s="1"/>
  <c r="M335" i="26" a="1"/>
  <c r="M335" i="26" s="1"/>
  <c r="M334" i="26" a="1"/>
  <c r="M334" i="26" s="1"/>
  <c r="M333" i="26" a="1"/>
  <c r="M333" i="26" s="1"/>
  <c r="M332" i="26" a="1"/>
  <c r="M332" i="26" s="1"/>
  <c r="M331" i="26" a="1"/>
  <c r="M331" i="26" s="1"/>
  <c r="M330" i="26" a="1"/>
  <c r="M330" i="26" s="1"/>
  <c r="M323" i="26" a="1"/>
  <c r="M323" i="26" s="1"/>
  <c r="M322" i="26" a="1"/>
  <c r="M322" i="26" s="1"/>
  <c r="M321" i="26" a="1"/>
  <c r="M321" i="26" s="1"/>
  <c r="M320" i="26" a="1"/>
  <c r="M320" i="26" s="1"/>
  <c r="M316" i="26" a="1"/>
  <c r="M316" i="26" s="1"/>
  <c r="M315" i="26" a="1"/>
  <c r="M315" i="26" s="1"/>
  <c r="M314" i="26" a="1"/>
  <c r="M314" i="26" s="1"/>
  <c r="M313" i="26" a="1"/>
  <c r="M313" i="26" s="1"/>
  <c r="M312" i="26" a="1"/>
  <c r="M312" i="26" s="1"/>
  <c r="M311" i="26" a="1"/>
  <c r="M311" i="26" s="1"/>
  <c r="M310" i="26" a="1"/>
  <c r="M310" i="26" s="1"/>
  <c r="M309" i="26" a="1"/>
  <c r="M309" i="26" s="1"/>
  <c r="M308" i="26" a="1"/>
  <c r="M308" i="26" s="1"/>
  <c r="M307" i="26" a="1"/>
  <c r="M307" i="26" s="1"/>
  <c r="M306" i="26" a="1"/>
  <c r="M306" i="26" s="1"/>
  <c r="M299" i="26" a="1"/>
  <c r="M299" i="26" s="1"/>
  <c r="M298" i="26" a="1"/>
  <c r="M298" i="26" s="1"/>
  <c r="M297" i="26" a="1"/>
  <c r="M297" i="26" s="1"/>
  <c r="M296" i="26" a="1"/>
  <c r="M296" i="26" s="1"/>
  <c r="M295" i="26" a="1"/>
  <c r="M295" i="26" s="1"/>
  <c r="M294" i="26" a="1"/>
  <c r="M294" i="26" s="1"/>
  <c r="M293" i="26" a="1"/>
  <c r="M293" i="26" s="1"/>
  <c r="M292" i="26" a="1"/>
  <c r="M292" i="26" s="1"/>
  <c r="M291" i="26" a="1"/>
  <c r="M291" i="26" s="1"/>
  <c r="M290" i="26" a="1"/>
  <c r="M290" i="26" s="1"/>
  <c r="M289" i="26" a="1"/>
  <c r="M289" i="26" s="1"/>
  <c r="M288" i="26" a="1"/>
  <c r="M288" i="26" s="1"/>
  <c r="M287" i="26" a="1"/>
  <c r="M287" i="26" s="1"/>
  <c r="M286" i="26" a="1"/>
  <c r="M286" i="26" s="1"/>
  <c r="M285" i="26" a="1"/>
  <c r="M285" i="26" s="1"/>
  <c r="M284" i="26" a="1"/>
  <c r="M284" i="26" s="1"/>
  <c r="M283" i="26" a="1"/>
  <c r="M283" i="26" s="1"/>
  <c r="M282" i="26" a="1"/>
  <c r="M282" i="26" s="1"/>
  <c r="M281" i="26" a="1"/>
  <c r="M281" i="26" s="1"/>
  <c r="M280" i="26" a="1"/>
  <c r="M280" i="26" s="1"/>
  <c r="M279" i="26" a="1"/>
  <c r="M279" i="26" s="1"/>
  <c r="M278" i="26" a="1"/>
  <c r="M278" i="26" s="1"/>
  <c r="M277" i="26" a="1"/>
  <c r="M277" i="26" s="1"/>
  <c r="M276" i="26" a="1"/>
  <c r="M276" i="26" s="1"/>
  <c r="M273" i="26" a="1"/>
  <c r="M273" i="26" s="1"/>
  <c r="M271" i="26" a="1"/>
  <c r="M271" i="26" s="1"/>
  <c r="M269" i="26" a="1"/>
  <c r="M269" i="26" s="1"/>
  <c r="M268" i="26" a="1"/>
  <c r="M268" i="26" s="1"/>
  <c r="M267" i="26" a="1"/>
  <c r="M267" i="26" s="1"/>
  <c r="M264" i="26" a="1"/>
  <c r="M264" i="26" s="1"/>
  <c r="M263" i="26" a="1"/>
  <c r="M263" i="26" s="1"/>
  <c r="M260" i="26" a="1"/>
  <c r="M260" i="26" s="1"/>
  <c r="M259" i="26" a="1"/>
  <c r="M259" i="26" s="1"/>
  <c r="M258" i="26" a="1"/>
  <c r="M258" i="26" s="1"/>
  <c r="M255" i="26" a="1"/>
  <c r="M255" i="26" s="1"/>
  <c r="M254" i="26" a="1"/>
  <c r="M254" i="26" s="1"/>
  <c r="M253" i="26" a="1"/>
  <c r="M253" i="26" s="1"/>
  <c r="M252" i="26" a="1"/>
  <c r="M252" i="26" s="1"/>
  <c r="M251" i="26" a="1"/>
  <c r="M251" i="26" s="1"/>
  <c r="M250" i="26" a="1"/>
  <c r="M250" i="26" s="1"/>
  <c r="M249" i="26" a="1"/>
  <c r="M249" i="26" s="1"/>
  <c r="M248" i="26" a="1"/>
  <c r="M248" i="26" s="1"/>
  <c r="M247" i="26" a="1"/>
  <c r="M247" i="26" s="1"/>
  <c r="M246" i="26" a="1"/>
  <c r="M246" i="26" s="1"/>
  <c r="M243" i="26" a="1"/>
  <c r="M243" i="26" s="1"/>
  <c r="M242" i="26" a="1"/>
  <c r="M242" i="26" s="1"/>
  <c r="M241" i="26" a="1"/>
  <c r="M241" i="26" s="1"/>
  <c r="M240" i="26" a="1"/>
  <c r="M240" i="26" s="1"/>
  <c r="M239" i="26" a="1"/>
  <c r="M239" i="26" s="1"/>
  <c r="M238" i="26" a="1"/>
  <c r="M238" i="26" s="1"/>
  <c r="M237" i="26" a="1"/>
  <c r="M237" i="26" s="1"/>
  <c r="M236" i="26" a="1"/>
  <c r="M236" i="26" s="1"/>
  <c r="M235" i="26" a="1"/>
  <c r="M235" i="26" s="1"/>
  <c r="M234" i="26" a="1"/>
  <c r="M234" i="26" s="1"/>
  <c r="M233" i="26" a="1"/>
  <c r="M233" i="26" s="1"/>
  <c r="M232" i="26" a="1"/>
  <c r="M232" i="26" s="1"/>
  <c r="M231" i="26" a="1"/>
  <c r="M231" i="26" s="1"/>
  <c r="M230" i="26" a="1"/>
  <c r="M230" i="26" s="1"/>
  <c r="M229" i="26" a="1"/>
  <c r="M229" i="26" s="1"/>
  <c r="M228" i="26" a="1"/>
  <c r="M228" i="26" s="1"/>
  <c r="M227" i="26" a="1"/>
  <c r="M227" i="26" s="1"/>
  <c r="M226" i="26" a="1"/>
  <c r="M226" i="26" s="1"/>
  <c r="M225" i="26" a="1"/>
  <c r="M225" i="26" s="1"/>
  <c r="M224" i="26" a="1"/>
  <c r="M224" i="26" s="1"/>
  <c r="M223" i="26" a="1"/>
  <c r="M223" i="26" s="1"/>
  <c r="M222" i="26" a="1"/>
  <c r="M222" i="26" s="1"/>
  <c r="M221" i="26" a="1"/>
  <c r="M221" i="26" s="1"/>
  <c r="M219" i="26" a="1"/>
  <c r="M219" i="26" s="1"/>
  <c r="M218" i="26" a="1"/>
  <c r="M218" i="26" s="1"/>
  <c r="M217" i="26" a="1"/>
  <c r="M217" i="26" s="1"/>
  <c r="M216" i="26" a="1"/>
  <c r="M216" i="26" s="1"/>
  <c r="M215" i="26" a="1"/>
  <c r="M215" i="26" s="1"/>
  <c r="M214" i="26" a="1"/>
  <c r="M214" i="26" s="1"/>
  <c r="M213" i="26" a="1"/>
  <c r="M213" i="26" s="1"/>
  <c r="M212" i="26" a="1"/>
  <c r="M212" i="26" s="1"/>
  <c r="M211" i="26" a="1"/>
  <c r="M211" i="26" s="1"/>
  <c r="M209" i="26" a="1"/>
  <c r="M209" i="26" s="1"/>
  <c r="M208" i="26" a="1"/>
  <c r="M208" i="26" s="1"/>
  <c r="M207" i="26" a="1"/>
  <c r="M207" i="26" s="1"/>
  <c r="M206" i="26" a="1"/>
  <c r="M206" i="26" s="1"/>
  <c r="M205" i="26" a="1"/>
  <c r="M205" i="26" s="1"/>
  <c r="M204" i="26" a="1"/>
  <c r="M204" i="26" s="1"/>
  <c r="M203" i="26" a="1"/>
  <c r="M203" i="26" s="1"/>
  <c r="M202" i="26" a="1"/>
  <c r="M202" i="26" s="1"/>
  <c r="M201" i="26" a="1"/>
  <c r="M201" i="26" s="1"/>
  <c r="M200" i="26" a="1"/>
  <c r="M200" i="26" s="1"/>
  <c r="M199" i="26" a="1"/>
  <c r="M199" i="26" s="1"/>
  <c r="M198" i="26" a="1"/>
  <c r="M198" i="26" s="1"/>
  <c r="M197" i="26" a="1"/>
  <c r="M197" i="26" s="1"/>
  <c r="M196" i="26" a="1"/>
  <c r="M196" i="26" s="1"/>
  <c r="M195" i="26" a="1"/>
  <c r="M195" i="26" s="1"/>
  <c r="M194" i="26" a="1"/>
  <c r="M194" i="26" s="1"/>
  <c r="M193" i="26" a="1"/>
  <c r="M193" i="26" s="1"/>
  <c r="M192" i="26" a="1"/>
  <c r="M192" i="26" s="1"/>
  <c r="M191" i="26" a="1"/>
  <c r="M191" i="26" s="1"/>
  <c r="M190" i="26" a="1"/>
  <c r="M190" i="26" s="1"/>
  <c r="M189" i="26" a="1"/>
  <c r="M189" i="26" s="1"/>
  <c r="M188" i="26" a="1"/>
  <c r="M188" i="26" s="1"/>
  <c r="M187" i="26" a="1"/>
  <c r="M187" i="26" s="1"/>
  <c r="M186" i="26" a="1"/>
  <c r="M186" i="26" s="1"/>
  <c r="M185" i="26" a="1"/>
  <c r="M185" i="26" s="1"/>
  <c r="M184" i="26" a="1"/>
  <c r="M184" i="26" s="1"/>
  <c r="M183" i="26" a="1"/>
  <c r="M183" i="26" s="1"/>
  <c r="M182" i="26" a="1"/>
  <c r="M182" i="26" s="1"/>
  <c r="M176" i="26" a="1"/>
  <c r="M176" i="26" s="1"/>
  <c r="M175" i="26" a="1"/>
  <c r="M175" i="26" s="1"/>
  <c r="M174" i="26" a="1"/>
  <c r="M174" i="26" s="1"/>
  <c r="M173" i="26" a="1"/>
  <c r="M173" i="26" s="1"/>
  <c r="M172" i="26" a="1"/>
  <c r="M172" i="26" s="1"/>
  <c r="M171" i="26" a="1"/>
  <c r="M171" i="26" s="1"/>
  <c r="M170" i="26" a="1"/>
  <c r="M170" i="26" s="1"/>
  <c r="M169" i="26" a="1"/>
  <c r="M169" i="26" s="1"/>
  <c r="M168" i="26" a="1"/>
  <c r="M168" i="26" s="1"/>
  <c r="M167" i="26" a="1"/>
  <c r="M167" i="26" s="1"/>
  <c r="M166" i="26" a="1"/>
  <c r="M166" i="26" s="1"/>
  <c r="M165" i="26" a="1"/>
  <c r="M165" i="26" s="1"/>
  <c r="M164" i="26" a="1"/>
  <c r="M164" i="26" s="1"/>
  <c r="M163" i="26" a="1"/>
  <c r="M163" i="26" s="1"/>
  <c r="M162" i="26" a="1"/>
  <c r="M162" i="26" s="1"/>
  <c r="M161" i="26" a="1"/>
  <c r="M161" i="26" s="1"/>
  <c r="M160" i="26" a="1"/>
  <c r="M160" i="26" s="1"/>
  <c r="M158" i="26" a="1"/>
  <c r="M158" i="26" s="1"/>
  <c r="M157" i="26" a="1"/>
  <c r="M157" i="26" s="1"/>
  <c r="M156" i="26" a="1"/>
  <c r="M156" i="26" s="1"/>
  <c r="M155" i="26" a="1"/>
  <c r="M155" i="26" s="1"/>
  <c r="M154" i="26" a="1"/>
  <c r="M154" i="26" s="1"/>
  <c r="M153" i="26" a="1"/>
  <c r="M153" i="26" s="1"/>
  <c r="M152" i="26" a="1"/>
  <c r="M152" i="26" s="1"/>
  <c r="M151" i="26" a="1"/>
  <c r="M151" i="26" s="1"/>
  <c r="M150" i="26" a="1"/>
  <c r="M150" i="26" s="1"/>
  <c r="M146" i="26" a="1"/>
  <c r="M146" i="26" s="1"/>
  <c r="M145" i="26" a="1"/>
  <c r="M145" i="26" s="1"/>
  <c r="M144" i="26" a="1"/>
  <c r="M144" i="26" s="1"/>
  <c r="M143" i="26" a="1"/>
  <c r="M143" i="26" s="1"/>
  <c r="M142" i="26" a="1"/>
  <c r="M142" i="26" s="1"/>
  <c r="M141" i="26" a="1"/>
  <c r="M141" i="26" s="1"/>
  <c r="M140" i="26" a="1"/>
  <c r="M140" i="26" s="1"/>
  <c r="M139" i="26" a="1"/>
  <c r="M139" i="26" s="1"/>
  <c r="M138" i="26" a="1"/>
  <c r="M138" i="26" s="1"/>
  <c r="M137" i="26" a="1"/>
  <c r="M137" i="26" s="1"/>
  <c r="M136" i="26" a="1"/>
  <c r="M136" i="26" s="1"/>
  <c r="M135" i="26" a="1"/>
  <c r="M135" i="26" s="1"/>
  <c r="M134" i="26" a="1"/>
  <c r="M134" i="26" s="1"/>
  <c r="M133" i="26" a="1"/>
  <c r="M133" i="26" s="1"/>
  <c r="M132" i="26" a="1"/>
  <c r="M132" i="26" s="1"/>
  <c r="M131" i="26" a="1"/>
  <c r="M131" i="26" s="1"/>
  <c r="M130" i="26" a="1"/>
  <c r="M130" i="26" s="1"/>
  <c r="M129" i="26" a="1"/>
  <c r="M129" i="26" s="1"/>
  <c r="M128" i="26" a="1"/>
  <c r="M128" i="26" s="1"/>
  <c r="M127" i="26" a="1"/>
  <c r="M127" i="26" s="1"/>
  <c r="M126" i="26" a="1"/>
  <c r="M126" i="26" s="1"/>
  <c r="M125" i="26" a="1"/>
  <c r="M125" i="26" s="1"/>
  <c r="M121" i="26" a="1"/>
  <c r="M121" i="26" s="1"/>
  <c r="M120" i="26" a="1"/>
  <c r="M120" i="26" s="1"/>
  <c r="M118" i="26" a="1"/>
  <c r="M118" i="26" s="1"/>
  <c r="M117" i="26" a="1"/>
  <c r="M117" i="26" s="1"/>
  <c r="M116" i="26" a="1"/>
  <c r="M116" i="26" s="1"/>
  <c r="M115" i="26" a="1"/>
  <c r="M115" i="26" s="1"/>
  <c r="M114" i="26" a="1"/>
  <c r="M114" i="26" s="1"/>
  <c r="M113" i="26" a="1"/>
  <c r="M113" i="26" s="1"/>
  <c r="M112" i="26" a="1"/>
  <c r="M112" i="26" s="1"/>
  <c r="M111" i="26" a="1"/>
  <c r="M111" i="26" s="1"/>
  <c r="M110" i="26" a="1"/>
  <c r="M110" i="26" s="1"/>
  <c r="M109" i="26" a="1"/>
  <c r="M109" i="26" s="1"/>
  <c r="M108" i="26" a="1"/>
  <c r="M108" i="26" s="1"/>
  <c r="M107" i="26" a="1"/>
  <c r="M107" i="26" s="1"/>
  <c r="M106" i="26" a="1"/>
  <c r="M106" i="26" s="1"/>
  <c r="M105" i="26" a="1"/>
  <c r="M105" i="26" s="1"/>
  <c r="M104" i="26" a="1"/>
  <c r="M104" i="26" s="1"/>
  <c r="M103" i="26" a="1"/>
  <c r="M103" i="26" s="1"/>
  <c r="M102" i="26" a="1"/>
  <c r="M102" i="26" s="1"/>
  <c r="M101" i="26" a="1"/>
  <c r="M101" i="26" s="1"/>
  <c r="M100" i="26" a="1"/>
  <c r="M100" i="26" s="1"/>
  <c r="M99" i="26" a="1"/>
  <c r="M99" i="26" s="1"/>
  <c r="M98" i="26" a="1"/>
  <c r="M98" i="26" s="1"/>
  <c r="M97" i="26" a="1"/>
  <c r="M97" i="26" s="1"/>
  <c r="M96" i="26" a="1"/>
  <c r="M96" i="26" s="1"/>
  <c r="M95" i="26" a="1"/>
  <c r="M95" i="26" s="1"/>
  <c r="M94" i="26" a="1"/>
  <c r="M94" i="26" s="1"/>
  <c r="M93" i="26" a="1"/>
  <c r="M93" i="26" s="1"/>
  <c r="M92" i="26" a="1"/>
  <c r="M92" i="26" s="1"/>
  <c r="M91" i="26" a="1"/>
  <c r="M91" i="26" s="1"/>
  <c r="M90" i="26" a="1"/>
  <c r="M90" i="26" s="1"/>
  <c r="M89" i="26" a="1"/>
  <c r="M89" i="26" s="1"/>
  <c r="M88" i="26" a="1"/>
  <c r="M88" i="26" s="1"/>
  <c r="M87" i="26" a="1"/>
  <c r="M87" i="26" s="1"/>
  <c r="M86" i="26" a="1"/>
  <c r="M86" i="26" s="1"/>
  <c r="M85" i="26" a="1"/>
  <c r="M85" i="26" s="1"/>
  <c r="M84" i="26" a="1"/>
  <c r="M84" i="26" s="1"/>
  <c r="M83" i="26" a="1"/>
  <c r="M83" i="26" s="1"/>
  <c r="M82" i="26" a="1"/>
  <c r="M82" i="26" s="1"/>
  <c r="M81" i="26" a="1"/>
  <c r="M81" i="26" s="1"/>
  <c r="M80" i="26" a="1"/>
  <c r="M80" i="26" s="1"/>
  <c r="M79" i="26" a="1"/>
  <c r="M79" i="26" s="1"/>
  <c r="M78" i="26" a="1"/>
  <c r="M78" i="26" s="1"/>
  <c r="M71" i="26" a="1"/>
  <c r="M71" i="26" s="1"/>
  <c r="M70" i="26" a="1"/>
  <c r="M70" i="26" s="1"/>
  <c r="M69" i="26" a="1"/>
  <c r="M69" i="26" s="1"/>
  <c r="M68" i="26" a="1"/>
  <c r="M68" i="26" s="1"/>
  <c r="M67" i="26" a="1"/>
  <c r="M67" i="26" s="1"/>
  <c r="M66" i="26" a="1"/>
  <c r="M66" i="26" s="1"/>
  <c r="M65" i="26" a="1"/>
  <c r="M65" i="26" s="1"/>
  <c r="M64" i="26" a="1"/>
  <c r="M64" i="26" s="1"/>
  <c r="M63" i="26" a="1"/>
  <c r="M63" i="26" s="1"/>
  <c r="M62" i="26" a="1"/>
  <c r="M62" i="26" s="1"/>
  <c r="M61" i="26" a="1"/>
  <c r="M61" i="26" s="1"/>
  <c r="M60" i="26" a="1"/>
  <c r="M60" i="26" s="1"/>
  <c r="M59" i="26" a="1"/>
  <c r="M59" i="26" s="1"/>
  <c r="M57" i="26" a="1"/>
  <c r="M57" i="26" s="1"/>
  <c r="M56" i="26" a="1"/>
  <c r="M56" i="26" s="1"/>
  <c r="M55" i="26" a="1"/>
  <c r="M55" i="26" s="1"/>
  <c r="M51" i="26" a="1"/>
  <c r="M51" i="26" s="1"/>
  <c r="M49" i="26" a="1"/>
  <c r="M49" i="26" s="1"/>
  <c r="M48" i="26" a="1"/>
  <c r="M48" i="26" s="1"/>
  <c r="M47" i="26" a="1"/>
  <c r="M47" i="26" s="1"/>
  <c r="M46" i="26" a="1"/>
  <c r="M46" i="26" s="1"/>
  <c r="M45" i="26" a="1"/>
  <c r="M45" i="26" s="1"/>
  <c r="M44" i="26" a="1"/>
  <c r="M44" i="26" s="1"/>
  <c r="M43" i="26" a="1"/>
  <c r="M43" i="26" s="1"/>
  <c r="M42" i="26" a="1"/>
  <c r="M42" i="26" s="1"/>
  <c r="M41" i="26" a="1"/>
  <c r="M41" i="26" s="1"/>
  <c r="M40" i="26" a="1"/>
  <c r="M40" i="26" s="1"/>
  <c r="M39" i="26" a="1"/>
  <c r="M39" i="26" s="1"/>
  <c r="M38" i="26" a="1"/>
  <c r="M38" i="26" s="1"/>
  <c r="M37" i="26" a="1"/>
  <c r="M37" i="26" s="1"/>
  <c r="M36" i="26" a="1"/>
  <c r="M36" i="26" s="1"/>
  <c r="M35" i="26" a="1"/>
  <c r="M35" i="26" s="1"/>
  <c r="M34" i="26" a="1"/>
  <c r="M34" i="26" s="1"/>
  <c r="M33" i="26" a="1"/>
  <c r="M33" i="26" s="1"/>
  <c r="M32" i="26" a="1"/>
  <c r="M32" i="26" s="1"/>
  <c r="M30" i="26" a="1"/>
  <c r="M30" i="26" s="1"/>
  <c r="M29" i="26" a="1"/>
  <c r="M29" i="26" s="1"/>
  <c r="M28" i="26" a="1"/>
  <c r="M28" i="26" s="1"/>
  <c r="M27" i="26" a="1"/>
  <c r="M27" i="26" s="1"/>
  <c r="M26" i="26" a="1"/>
  <c r="M26" i="26" s="1"/>
  <c r="M25" i="26" a="1"/>
  <c r="M25" i="26" s="1"/>
  <c r="M24" i="26" a="1"/>
  <c r="M24" i="26" s="1"/>
  <c r="M19" i="26" a="1"/>
  <c r="M19" i="26" s="1"/>
  <c r="M18" i="26" a="1"/>
  <c r="M18" i="26" s="1"/>
  <c r="M17" i="26" a="1"/>
  <c r="M17" i="26" s="1"/>
  <c r="M15" i="26" a="1"/>
  <c r="M15" i="26" s="1"/>
  <c r="M14" i="26" a="1"/>
  <c r="M14" i="26" s="1"/>
  <c r="M13" i="26" a="1"/>
  <c r="M13" i="26" s="1"/>
  <c r="M12" i="26" a="1"/>
  <c r="M12" i="26" s="1"/>
  <c r="M11" i="26" a="1"/>
  <c r="M11" i="26" s="1"/>
  <c r="M10" i="26" a="1"/>
  <c r="M10" i="26" s="1"/>
  <c r="M9" i="26" a="1"/>
  <c r="M9" i="26" s="1"/>
  <c r="L14" i="24" l="1"/>
  <c r="K13" i="24"/>
  <c r="K12" i="24"/>
  <c r="K14" i="24"/>
  <c r="J14" i="24"/>
  <c r="L12" i="24"/>
  <c r="L13" i="24"/>
  <c r="H14" i="24"/>
  <c r="G14" i="24"/>
  <c r="M503" i="25"/>
  <c r="I14" i="24" l="1"/>
  <c r="F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<sst xmlns="http://schemas.openxmlformats.org/spreadsheetml/2006/main" count="5069" uniqueCount="1449">
  <si>
    <t>DIRECCION DE RECURSOS HUMANOS- MEM</t>
  </si>
  <si>
    <t>AFP</t>
  </si>
  <si>
    <t>CHOFER</t>
  </si>
  <si>
    <t>ANALISTA PROGRAMADOR</t>
  </si>
  <si>
    <t>DIRECCION JURIDICA- MEM</t>
  </si>
  <si>
    <t>WILLY DE JESUS SURIEL LOPEZ</t>
  </si>
  <si>
    <t>DIRECCION DE COMUNICACIONES- MEM</t>
  </si>
  <si>
    <t>PABLO DE LEON DE LEON</t>
  </si>
  <si>
    <t>EDDYS OLIVO</t>
  </si>
  <si>
    <t>ANTONI EMILIO LOPEZ RAMIREZ</t>
  </si>
  <si>
    <t>DEVENGADO POR EL EMPLEADO</t>
  </si>
  <si>
    <t xml:space="preserve">CARGO </t>
  </si>
  <si>
    <t xml:space="preserve">NOMBRE </t>
  </si>
  <si>
    <t>NOEL MEDINA FELIZ</t>
  </si>
  <si>
    <t>CARLOS PORFIRIO LOPEZ ALMONTE</t>
  </si>
  <si>
    <t>VALORES EN RD$</t>
  </si>
  <si>
    <t>NOMINA EMPLEADOS FIJOS</t>
  </si>
  <si>
    <t>AYUDANTE MANTENIMIENTO</t>
  </si>
  <si>
    <t>ZENON DE JESUS HEREDIA</t>
  </si>
  <si>
    <t>AUXILIAR ADMINISTRATIVO (A)</t>
  </si>
  <si>
    <t>YURIVERKA EUNILSA SILVA GARCIA</t>
  </si>
  <si>
    <t>YOMEL MIGUEL CUEVAS MATOS</t>
  </si>
  <si>
    <t>YOLANDA OVALLES ALONZO</t>
  </si>
  <si>
    <t>YARIMEH YANETH MORA CERRO</t>
  </si>
  <si>
    <t>YANKI ANTONIO UCETA</t>
  </si>
  <si>
    <t>YAMILET MEJIA SOTO</t>
  </si>
  <si>
    <t>XIOMARA MERCEDES BENCOSME GERMOSEN</t>
  </si>
  <si>
    <t>WILLIAMS PARRA MARTINEZ</t>
  </si>
  <si>
    <t>WANDA EVELIN CONTRERAS</t>
  </si>
  <si>
    <t>VERONICA NOELIA GUZMAN GUZMAN</t>
  </si>
  <si>
    <t>SENCION MARTINEZ DE LA CRUZ</t>
  </si>
  <si>
    <t>COORDINADOR (A)</t>
  </si>
  <si>
    <t>SANTA ANA HEREDIA MARTE</t>
  </si>
  <si>
    <t>ROSIVARIS MONTERO DUVAL</t>
  </si>
  <si>
    <t>ROMAN HENRIQUEZ</t>
  </si>
  <si>
    <t>RICARDO DE JESUS BRAZOBAN</t>
  </si>
  <si>
    <t>RAYSA DE LA CRUZ GONZALEZ</t>
  </si>
  <si>
    <t>RAMON PEREYRA EMILIANO</t>
  </si>
  <si>
    <t>PEDRO ORTIZ</t>
  </si>
  <si>
    <t>PEDRO JOSE LUIS RODRIGUEZ PINEDA</t>
  </si>
  <si>
    <t>PEDRO DE LOS SANTOS AYBAL</t>
  </si>
  <si>
    <t>PATRICIA DEL CARMEN RIVAS LARA</t>
  </si>
  <si>
    <t>OSCAR PEREZ</t>
  </si>
  <si>
    <t>OLGA MILENIA PEÑA HERRERA</t>
  </si>
  <si>
    <t>NELSON JEREZ</t>
  </si>
  <si>
    <t>NEILA INMACULADA GARCIA HARVEY</t>
  </si>
  <si>
    <t>NANDO DE LAS NIEVES</t>
  </si>
  <si>
    <t>MIREYA ALTAGRACIA DISLA FAMILIA</t>
  </si>
  <si>
    <t>MILAGROS CABRERA MATEO</t>
  </si>
  <si>
    <t>MIGUELINA GARCIA GONDRES</t>
  </si>
  <si>
    <t>MIGUEL ANGEL TORRES HERNANDEZ</t>
  </si>
  <si>
    <t>MIGUEL ANGEL EVE ALCANTARA</t>
  </si>
  <si>
    <t>MERCEDES MONTERO MAGALLANE</t>
  </si>
  <si>
    <t>MARTIN SIMEON JIMENEZ ORTIZ</t>
  </si>
  <si>
    <t>MARISOL DE CARMEN VILLAVERDE VALDEZ</t>
  </si>
  <si>
    <t>MARGARITA ANTONIA CHELIN ORTIZ</t>
  </si>
  <si>
    <t>MARCOS FELIX GUZMAN VALDEZ</t>
  </si>
  <si>
    <t>MARCIA JOSEFINA OVALLES</t>
  </si>
  <si>
    <t>MAIRELINE MAGDALENA RAMIREZ PEREZ</t>
  </si>
  <si>
    <t>LUIS ENCARNACION</t>
  </si>
  <si>
    <t>LUCIA PINALES RODRIGUEZ</t>
  </si>
  <si>
    <t>LUCECITA SANCHEZ ESPINAL</t>
  </si>
  <si>
    <t>LOURDES LANTIGUA GARCIA</t>
  </si>
  <si>
    <t>LENIN GREY MELO GUTIERREZ</t>
  </si>
  <si>
    <t>KIARABEL GENAO ALVAREZ</t>
  </si>
  <si>
    <t>KENIA ELIZABEHT MARTINEZ HEREDIA</t>
  </si>
  <si>
    <t>KENDYS ISRAEL TORRES FRANCO</t>
  </si>
  <si>
    <t>KELVIN MENDEZ</t>
  </si>
  <si>
    <t>KATIUSKA NAIRE ESTEVEZ GARRIDO</t>
  </si>
  <si>
    <t>KATHERINE MARIA DEL VALLE SANCHEZ</t>
  </si>
  <si>
    <t>JUSTO SANTOS MU¥OZ</t>
  </si>
  <si>
    <t>JULIZA GIL CASTILLO</t>
  </si>
  <si>
    <t>JUANA MARIA GIRON DE JESUS</t>
  </si>
  <si>
    <t>JUANA ELCIDA MARTINEZ</t>
  </si>
  <si>
    <t>JUAN LUIS VILLA NUEVA BEATO</t>
  </si>
  <si>
    <t>ELECTRICISTA</t>
  </si>
  <si>
    <t>JUAN JOSE POLANCO LEONARDO</t>
  </si>
  <si>
    <t>JUAN ISIDRO MONTERO MONTERO</t>
  </si>
  <si>
    <t>JUAN FRANCISCO CASTRO MOJICA</t>
  </si>
  <si>
    <t>JUAN EVANGELISTA FIGUEROA BERROA</t>
  </si>
  <si>
    <t>JUAN BAUTISTA TEJEDA BAEZ</t>
  </si>
  <si>
    <t>JOSE MERCEDES</t>
  </si>
  <si>
    <t>JOSE MANUEL ROJAS RODRIGUEZ</t>
  </si>
  <si>
    <t>JOSE MANUEL DE JESUS SANCHEZ CAMPOS</t>
  </si>
  <si>
    <t>JOSE LUIS ENCARNACIÓN VARGAS</t>
  </si>
  <si>
    <t>JOSE ABEL NOREL BALBUENA</t>
  </si>
  <si>
    <t>JORGE ARTURO CAYETANO MARTE</t>
  </si>
  <si>
    <t>SUPERVISOR MANTENIMIENTO</t>
  </si>
  <si>
    <t>JOHNNY GONZALEZ MATEO</t>
  </si>
  <si>
    <t>JOEL HERMOGENES NUÑEZ BUENO</t>
  </si>
  <si>
    <t>JEREMIA RAMIREZ RODRIGUEZ</t>
  </si>
  <si>
    <t>JACOBO ARTURO SIMON MONZON</t>
  </si>
  <si>
    <t>INDHIRA MIGUELINA BILLINI MINYETY</t>
  </si>
  <si>
    <t>INASKA MARIELA LUCIANO FIGUEREO</t>
  </si>
  <si>
    <t>HIPOLITO REYES</t>
  </si>
  <si>
    <t>HENDRIX RAFAEL VILLAMAN DOMINGUEZ</t>
  </si>
  <si>
    <t>HELEN PALMIRA PEREZ CONCEPCION</t>
  </si>
  <si>
    <t>HARRY DE LOS SANTOS JAVIER</t>
  </si>
  <si>
    <t>HAROL ERNESTO SANTANA AYALA</t>
  </si>
  <si>
    <t>GUSTAVO ADOLFO MEJIA-RICART DEL ROSA</t>
  </si>
  <si>
    <t>GUILLERMO PEREZ FELIX</t>
  </si>
  <si>
    <t>GLENY CONTRERAS</t>
  </si>
  <si>
    <t>GINEISSYS TISSEL THEN</t>
  </si>
  <si>
    <t>GINA MERY MARTINEZ HERNANDEZ</t>
  </si>
  <si>
    <t>GERBELLYN NATALIA MATEO CORNIEL</t>
  </si>
  <si>
    <t>GENESIS ROSARIO GARRIDO</t>
  </si>
  <si>
    <t>GELSARY DARIANA CABRAL JOSE</t>
  </si>
  <si>
    <t>GABRIEL FRANCISCO CARELA VALERA</t>
  </si>
  <si>
    <t>FRANCISCO ANTONIO MUESES CONTRERAS</t>
  </si>
  <si>
    <t>FRANCHELIS MARIA SOSA FRIAS</t>
  </si>
  <si>
    <t>FERNANDO RHADAMES DIAZ TORRES</t>
  </si>
  <si>
    <t>FELICIA JOHANNA POZO MONTA¥O</t>
  </si>
  <si>
    <t>FELICIA HILARIO HERNANDEZ</t>
  </si>
  <si>
    <t>EVELYN VALDERA GUERRERO</t>
  </si>
  <si>
    <t>ESTERIN ROSAINA SANTANA TEJADA</t>
  </si>
  <si>
    <t>ELLIOT PEREZ TERRERO</t>
  </si>
  <si>
    <t>ELIZABETH MARY REYNOSO TEJADA</t>
  </si>
  <si>
    <t>EDWIN LOPEZ ENCARNACION</t>
  </si>
  <si>
    <t>DILCIA DE JESUS ABREU</t>
  </si>
  <si>
    <t>ANALISTA COMPRAS</t>
  </si>
  <si>
    <t>CINTHIA RANYELIS MERCADO TRINIDAD</t>
  </si>
  <si>
    <t>CINDY MERCEDES RAMIREZ PAULINO</t>
  </si>
  <si>
    <t>CESAR EMILIO MEDINA GARABITO</t>
  </si>
  <si>
    <t>CARMINIA CELIDED SEVERINO</t>
  </si>
  <si>
    <t>CARMEN IRIS RUIZ CORONADO</t>
  </si>
  <si>
    <t>BRENDA SEVERINO SELMO</t>
  </si>
  <si>
    <t>BIENVENIDO SOTO MORENO</t>
  </si>
  <si>
    <t>BENJAMIN RODRIGUEZ</t>
  </si>
  <si>
    <t>BENITO ALEJANDRO HERNANDEZ MOTA</t>
  </si>
  <si>
    <t>ARAFAT BELLO MEDINA</t>
  </si>
  <si>
    <t>APOLINAR DURAN MEJIA</t>
  </si>
  <si>
    <t>ANTONIO DE AZA ROSARIO</t>
  </si>
  <si>
    <t>ANNY KARIME BIDO DE JESUS</t>
  </si>
  <si>
    <t>ANA FRANCISCA ALCANTARA AYBAR</t>
  </si>
  <si>
    <t>ALIN JOSE RODRIGUEZ RODRIGUEZ</t>
  </si>
  <si>
    <t>ALEXIS REYNOSO HERNANDEZ</t>
  </si>
  <si>
    <t>ALEXANDRA ROSA BAEZ</t>
  </si>
  <si>
    <t>ALEJANDRO MARTINEZ PACHECO</t>
  </si>
  <si>
    <t>ALBERT GOMEZ JIMENEZ</t>
  </si>
  <si>
    <t>ALBA NELY OGANDO MONTERO</t>
  </si>
  <si>
    <t>AGUSTIN SUAREZ SUAREZ</t>
  </si>
  <si>
    <t>TECNICO</t>
  </si>
  <si>
    <t>ADRIEL JONATHAN COATS MARTE</t>
  </si>
  <si>
    <t>DEPARTAMENTO DE ELABORACION DE DOCUMENTO</t>
  </si>
  <si>
    <t>DIRECCION DE RELACIONES INTERNACIONALES</t>
  </si>
  <si>
    <t>DEPARTAMENTO DE DESARROLLO INSTITUCIONAL</t>
  </si>
  <si>
    <t>DEPARTAMENTO DE ACCESO A LA INFORMACION</t>
  </si>
  <si>
    <t>DEPARTAMENTO DE DESARROLLO E IMPLEMENTAC</t>
  </si>
  <si>
    <t>DIRECCION DE PLANIFICACION Y DESARROLLO</t>
  </si>
  <si>
    <t>DEPARTAMENTO DE ADMINISTRACION DEL SERVI</t>
  </si>
  <si>
    <t>DIRECCION DE TECNOLOGIAS DE LA INFORMACI</t>
  </si>
  <si>
    <t>DEPARTAMENTO DE OPERACIONES TIC- MEM</t>
  </si>
  <si>
    <t>JUAN ANTONIO BELIARD</t>
  </si>
  <si>
    <t>JUAN JOSE NICOLAS RODRIGUEZ CACERES</t>
  </si>
  <si>
    <t>MERCEDES NATASHA RODRIGUEZ HERNANDEZ</t>
  </si>
  <si>
    <t>MIGUEL ANGEL DIAZ DIAZ</t>
  </si>
  <si>
    <t>VICEMINISTERIO DE MINA</t>
  </si>
  <si>
    <t>YASHLEY ALTAGRACIA PEÑA MEDINA</t>
  </si>
  <si>
    <t>VICTOR GUILLEN ARIAS</t>
  </si>
  <si>
    <t>TOMAS BIENVENIDO VARONA RAMIREZ</t>
  </si>
  <si>
    <t>RAFAEL ORLANDO GOMEZ DEL GIUDICE</t>
  </si>
  <si>
    <t>ORLANDO DE JESUS LORENZO</t>
  </si>
  <si>
    <t>MIOZOTTY DE LOS SANTOS ABREU</t>
  </si>
  <si>
    <t>LUCY MODESTA RODRIGUEZ CAMINERO</t>
  </si>
  <si>
    <t>JUAN PABLO ROA</t>
  </si>
  <si>
    <t>GOMEZ NUÑEZ JORGE</t>
  </si>
  <si>
    <t>ERNESTO ACEVEDO PEÑA</t>
  </si>
  <si>
    <t>EMELY ALEXANDRA MENDEZ CANO</t>
  </si>
  <si>
    <t>ELVIN MANUEL SANTANA</t>
  </si>
  <si>
    <t>EDWIN GUARIONEX LARA DEL VILLAR</t>
  </si>
  <si>
    <t>DANIEL ASENCIO TURBI</t>
  </si>
  <si>
    <t>CAROLINA DEL MAR RODRIGUEZ PIMENTEL</t>
  </si>
  <si>
    <t>CARMEN RITA FONDEUR DIAZ</t>
  </si>
  <si>
    <t>ANTONIO ALFONSO RODRIGUEZ TEJADA</t>
  </si>
  <si>
    <t>ALTAGRACIA TORRES ESPINO</t>
  </si>
  <si>
    <t>VICEMINISTERIO DE SEGURIDAD ENERGETICA E</t>
  </si>
  <si>
    <t>VICEMINISTERIO DE ENERGIA NUCLEAR</t>
  </si>
  <si>
    <t>CARMEN DE JESUS MARTINEZ TORIBIO</t>
  </si>
  <si>
    <t>LUIS FRANCISCO TORRES MANZUETA</t>
  </si>
  <si>
    <t>ANALISTA</t>
  </si>
  <si>
    <t>NISAEL DIONISIO DIROCIE MATOS</t>
  </si>
  <si>
    <t>ROSSY WALKIRIA CAAMAÑO OROZCO</t>
  </si>
  <si>
    <t>VICEMINISTERIO DE HIDROCARBUROS</t>
  </si>
  <si>
    <t>CINDY YAMILET HERNANDEZ</t>
  </si>
  <si>
    <t>ESPERANZA ESTRELLA RODRIGUEZ</t>
  </si>
  <si>
    <t>FELIX ALCIBIADES LUNA ALBERTO</t>
  </si>
  <si>
    <t>JOSE ANTONIO PEÑA CABRERA</t>
  </si>
  <si>
    <t>MARIA MAGDALENA RAMIREZ MEDINA</t>
  </si>
  <si>
    <t>ROBERTO DURAN DE JESUS</t>
  </si>
  <si>
    <t>VILMA NOEMI DEL PILAR CABRERA PEÑA</t>
  </si>
  <si>
    <t>YESENIA MONTERO MORILLO</t>
  </si>
  <si>
    <t>ANA ESTHER BRAZOBAN SOTO</t>
  </si>
  <si>
    <t>ANABELLE REYNOSO ADOLPHUS</t>
  </si>
  <si>
    <t>ANGELA MARIANNE ROMERO FOUCAULT</t>
  </si>
  <si>
    <t>BASILIO LOPEZ PAULINO</t>
  </si>
  <si>
    <t>BAYOAN NORBERTO SOTO GARCIA</t>
  </si>
  <si>
    <t>CARLOS MANUEL PICHARDO VALENTIN</t>
  </si>
  <si>
    <t>CIRILO REYNOSO CHALAS</t>
  </si>
  <si>
    <t>DELMIS MARTE HICHEZ</t>
  </si>
  <si>
    <t>EDITH JEANETTY PAULINO P DE MARMOLEJ</t>
  </si>
  <si>
    <t>EDWARD ALEXIS SANCHEZ DE OLEO</t>
  </si>
  <si>
    <t>EDWIN JESUS RAMIREZ TEJEDA</t>
  </si>
  <si>
    <t>ESCOLASTICA DE LA CRUZ MARTE</t>
  </si>
  <si>
    <t>EURIS ALMONTE SANTOS</t>
  </si>
  <si>
    <t>FRANKLYN FRANCISCO GUERRA DURAN</t>
  </si>
  <si>
    <t>ASESOR (A)</t>
  </si>
  <si>
    <t>GERSON POLANCO DOMINGUEZ</t>
  </si>
  <si>
    <t>GLENIS ELIZABETH HOLGUIN LORA</t>
  </si>
  <si>
    <t>GLENYS DAHIANA VARGAS NUÑEZ</t>
  </si>
  <si>
    <t>GOLYE LATOUFE JIMENEZ</t>
  </si>
  <si>
    <t>HECTOR BIENVENIDO PUELLO GERARDO</t>
  </si>
  <si>
    <t>HEIDY ILCANIA ADON VARGAS</t>
  </si>
  <si>
    <t>HENRY ALEXANDER DE LA ROSA GREEN</t>
  </si>
  <si>
    <t>JESUS MARIA CASTILLO</t>
  </si>
  <si>
    <t>JOAN FRANCISCO FERNANDEZ OSORIO</t>
  </si>
  <si>
    <t>JORGE ANTONIO MOTA NIN</t>
  </si>
  <si>
    <t>JOSE LUIS VALLEJO PEGUERO</t>
  </si>
  <si>
    <t>JOSE MAURICIO SALVADOR HERNANDEZ CEP</t>
  </si>
  <si>
    <t>JUAN ABRAHAM CUEVAS SANCHEZ</t>
  </si>
  <si>
    <t>JUAN JOSE HERNANDEZ PERALTA</t>
  </si>
  <si>
    <t>JUANA ROSALIA LORENZO QUEZADA</t>
  </si>
  <si>
    <t>LUIS HUBERTO PEREZ FONDEUR</t>
  </si>
  <si>
    <t>MADELIN JARONI DEL PILAR RAMIREZ SAN</t>
  </si>
  <si>
    <t>MARCELINO DE JESUS MORDAN</t>
  </si>
  <si>
    <t>MARIA VASQUEZ VARGAS</t>
  </si>
  <si>
    <t>MARTHA IRENE TEJADA CASTILLO</t>
  </si>
  <si>
    <t>MATILDE ALTAGRACIA BALCACER MARTINEZ</t>
  </si>
  <si>
    <t>OMAR ALEJANDRO DOTEL CARABALLO</t>
  </si>
  <si>
    <t>PATRICIA ELENA PRIEGO DE LOS REYES</t>
  </si>
  <si>
    <t>ROSANNA AMPARO PANIAGUA</t>
  </si>
  <si>
    <t>ROSSY MASSIEL CEBALLO DE LOS SANTOS</t>
  </si>
  <si>
    <t>RUDY MARKS FAMILIA REYNOSO</t>
  </si>
  <si>
    <t>WAIDY REYNALDO TEJADA RAMOS</t>
  </si>
  <si>
    <t>WILFRIN CARMONA ROMERO</t>
  </si>
  <si>
    <t>WILLY CHAMBERAL VILLA TINEO</t>
  </si>
  <si>
    <t>WILSON ALEXANDER NUÑEZ PIMENTEL</t>
  </si>
  <si>
    <t>YAMELY ELIZABETH RODRIGUEZ DIAZ</t>
  </si>
  <si>
    <t>YANIRA ALTAGRACIA EVANGELISTA</t>
  </si>
  <si>
    <t>YESICA MANUELA DE PEÑA GUILLEN</t>
  </si>
  <si>
    <t>YOHAN MANUEL REYNOSO DE JESUS</t>
  </si>
  <si>
    <t>BIANCA CRISTINA RODRIGUEZ MAZARA</t>
  </si>
  <si>
    <t>DEIVY MANUEL MORENO MANZANILLO</t>
  </si>
  <si>
    <t>ESTHER SANTIL MERCEDES</t>
  </si>
  <si>
    <t>JOSE ALBERTO TAVERAS</t>
  </si>
  <si>
    <t>JUANITO ENCARNACION MONTERO</t>
  </si>
  <si>
    <t>LILA ROSARIO RODRIGUEZ DE BAEZ</t>
  </si>
  <si>
    <t>MARIA FERNANDA ROSARIO</t>
  </si>
  <si>
    <t>MIGUEL ANGEL ALMONTE CAPELLAN</t>
  </si>
  <si>
    <t>DANIEL GALVAN BRUGAL</t>
  </si>
  <si>
    <t>EMMANUEL ALEXANDRO DEL ORBE FILPO</t>
  </si>
  <si>
    <t>FRANCIS ALBERTO ORTIZ</t>
  </si>
  <si>
    <t>JOSE ANTONIO MARTINEZ DAUHAJRE</t>
  </si>
  <si>
    <t>JUVENAL LORENZO LIRANZO</t>
  </si>
  <si>
    <t>KENYA ARACELIS MERCEDES HERNANDEZ</t>
  </si>
  <si>
    <t>LUIS POMPILIO FONDEUR MENDOZA</t>
  </si>
  <si>
    <t>MARLENIN JEANLIZ LANTIGUA NINA</t>
  </si>
  <si>
    <t>OLIMAR RIJO ACOSTA</t>
  </si>
  <si>
    <t>PAMELA CRISTINA DE LOS SANTOS PEÑA</t>
  </si>
  <si>
    <t>PAUL LAUDISLAO ROSARIO ALMANZAR</t>
  </si>
  <si>
    <t>PEDRO ALEXANDER FRANCO PEÑA</t>
  </si>
  <si>
    <t>PRICCILA VIRGINIA PEGUERO MARTINEZ</t>
  </si>
  <si>
    <t>RAMON DEL ROSARIO PLATA PUELLO</t>
  </si>
  <si>
    <t>SANTA MARTINEZ</t>
  </si>
  <si>
    <t>VICTOR MANUEL LIRIANO ROSARIO</t>
  </si>
  <si>
    <t>CARLOS MANUEL ALBURQUERQUE ASTACIO</t>
  </si>
  <si>
    <t>DENISSE ANDREINA PUELLO CEDANO</t>
  </si>
  <si>
    <t>EDICKSON ANEUDIS TEJEDA JAVIER</t>
  </si>
  <si>
    <t>EZEQUIEL FELIZ MATOS</t>
  </si>
  <si>
    <t>OSCAR ENRIQUE MARTINEZ VALDEZ</t>
  </si>
  <si>
    <t>PABLO ARREDONDO BAUTISTA</t>
  </si>
  <si>
    <t>PORFIRIO ANTONIO VICIOSO LAMAR</t>
  </si>
  <si>
    <t>ROMNY DAVID PRENZA CONTRERAS</t>
  </si>
  <si>
    <t>YAZMILE CASTIDAD DIPRES DE LEON</t>
  </si>
  <si>
    <t>RASHELL ANTONIA MENDEZ LORA</t>
  </si>
  <si>
    <t>ALEJANDRO ALBERTO MAÑON MARTINEZ</t>
  </si>
  <si>
    <t>SFS</t>
  </si>
  <si>
    <t>ISR</t>
  </si>
  <si>
    <t>OTROS</t>
  </si>
  <si>
    <t>OTROS DESC.</t>
  </si>
  <si>
    <t>INGRESO NETO</t>
  </si>
  <si>
    <t>INGRESO BRUTO</t>
  </si>
  <si>
    <t>M</t>
  </si>
  <si>
    <t>F</t>
  </si>
  <si>
    <t>TOTAL DESCUENTO</t>
  </si>
  <si>
    <t>SARAH VALDERYS JOSE RAMIREZ</t>
  </si>
  <si>
    <t>RAFAEL TOBIAS LOPEZ LOPEZ</t>
  </si>
  <si>
    <t>JESUS RAFAEL FRICAS ROSARIO</t>
  </si>
  <si>
    <t>NO.</t>
  </si>
  <si>
    <t>NOMBRE</t>
  </si>
  <si>
    <t>CARGO</t>
  </si>
  <si>
    <t>TOTAL DESC.</t>
  </si>
  <si>
    <t>SEXO</t>
  </si>
  <si>
    <t>CARLIXTO RAFAEL ALMONTE</t>
  </si>
  <si>
    <t>ABERCIO TAPIA CHALAS</t>
  </si>
  <si>
    <t>ANGEL JUNIOR DE LA ROSA RODRIGUEZ</t>
  </si>
  <si>
    <t>AUDILIO SOLER MONTILLA</t>
  </si>
  <si>
    <t>IVAN ALBERTO MEDINA YNOA</t>
  </si>
  <si>
    <t>JOAQUIN ALEXIS VALENZUELA DIAZ</t>
  </si>
  <si>
    <t>JUAN PEREZ ENCARNACION</t>
  </si>
  <si>
    <t>RAMON ISIDRO CABRERA CABRERA</t>
  </si>
  <si>
    <t>ALICIA MIGUELINA AMOR JIMENEZ</t>
  </si>
  <si>
    <t>ALTAGRACIA TULIA DE LIMA CASADO DISL</t>
  </si>
  <si>
    <t>AMAURY ALBERTO LAMARCHE JIMENEZ</t>
  </si>
  <si>
    <t>ANA ELIZABET CARABALLO PEREZ</t>
  </si>
  <si>
    <t>ANA PATRICIA BRAZOBAN FERREYRA</t>
  </si>
  <si>
    <t>ANDERLYN MENDEZ OZUNA</t>
  </si>
  <si>
    <t>ANEUDYS RAMIREZ GUZMAN</t>
  </si>
  <si>
    <t>ANGELA CRISTINA CUSTODIO FLORENTINO</t>
  </si>
  <si>
    <t>ANTONIO ZURISADAY REYES GOMEZ</t>
  </si>
  <si>
    <t>ARISLEYDA ALVAREZ AGRAMONTE</t>
  </si>
  <si>
    <t>BLAS ANTONIO MATEO ANTIGUA</t>
  </si>
  <si>
    <t>CANDIDO MAMBRU SANTAMARIA</t>
  </si>
  <si>
    <t>CAONABO GUTIERREZ</t>
  </si>
  <si>
    <t>CARLOS AMAURIS MONTERO CHAVEZ</t>
  </si>
  <si>
    <t>SUPERVISOR (A)</t>
  </si>
  <si>
    <t>CARLOS JOSE SHEPHARD CRUZ</t>
  </si>
  <si>
    <t>CARLOS RAFAEL MERCEDES HEREDIA</t>
  </si>
  <si>
    <t>CECILIA PEREZ</t>
  </si>
  <si>
    <t>CESAR ANTONIO HAZIM BASSA</t>
  </si>
  <si>
    <t>CESAR MIGUEL MARCHENA MOJICA</t>
  </si>
  <si>
    <t>CESAR OMAR OGANDO MUÑOZ</t>
  </si>
  <si>
    <t>CHADIA MICHELLE ABREU MAÑON</t>
  </si>
  <si>
    <t>CHARINA ALEXANDRA PEREZ REYES</t>
  </si>
  <si>
    <t>CIPRIAN BELEN FLORES</t>
  </si>
  <si>
    <t>CLARA AURORA PUJOLS ABREU</t>
  </si>
  <si>
    <t>CLARA MARIA MOSQUEA JIMENEZ</t>
  </si>
  <si>
    <t>CRISTINA JIMENEZ PINEDA</t>
  </si>
  <si>
    <t>EDDY ANTONIO DURAN MEJIA</t>
  </si>
  <si>
    <t>EDDY PEREYRA ARIZA</t>
  </si>
  <si>
    <t>EDUARDO JOSE MIGUEL GOICO TAVAREZ</t>
  </si>
  <si>
    <t>EFIGENIO MONTILLA ARIAS</t>
  </si>
  <si>
    <t>ELEYNI MARIA DIAZ FABIAN</t>
  </si>
  <si>
    <t>ELVIO DE JESUS CARRASCO ESTEVEZ</t>
  </si>
  <si>
    <t>ENGELS NICOLAS ROMAN PEGUERO</t>
  </si>
  <si>
    <t>ESTEBAN GREN CHALAS</t>
  </si>
  <si>
    <t>EVELING MILAGROS CASTILLO CASTILLO</t>
  </si>
  <si>
    <t>EVELYN ROSALYN DIAZ TURBI</t>
  </si>
  <si>
    <t>FELIPE DE LA ROSA CRISOSTOMO</t>
  </si>
  <si>
    <t>FELIPE JESUS SANTOS</t>
  </si>
  <si>
    <t>FERNANDO BALBUENA JIMENEZ</t>
  </si>
  <si>
    <t>FRANCIS ALMANZOR LEGUISAMON REYES</t>
  </si>
  <si>
    <t>FRANCISCO ALBERTO CORNELIO SALAZAR</t>
  </si>
  <si>
    <t>FRANCISCO ANTONIO CACERES NERIS</t>
  </si>
  <si>
    <t>FRANK ANDRES MESA BURGOS</t>
  </si>
  <si>
    <t>GISELLE MARIA AYBAR MARTINEZ</t>
  </si>
  <si>
    <t>GLORIA MARIA PEGUERO CONCEPCION</t>
  </si>
  <si>
    <t>GLORIA STEFANY AMARO VARGAS</t>
  </si>
  <si>
    <t>HANNEL ALFONSO REYNOSO VEGA</t>
  </si>
  <si>
    <t>HENRY CESAR CARABALLO DURAN</t>
  </si>
  <si>
    <t>HENRY RAMIREZ FERRERAS</t>
  </si>
  <si>
    <t>HEYAIME GOMEZ</t>
  </si>
  <si>
    <t>HORACIO ALBERTO ALVAREZ LOPEZ</t>
  </si>
  <si>
    <t>JENNIFFER YEPEZ DE LEON</t>
  </si>
  <si>
    <t>JOHANNY EVANGELINA MEDINA SANCHEZ</t>
  </si>
  <si>
    <t>JORGE ESTARLING TAVERAS SUSANA</t>
  </si>
  <si>
    <t>JOSE ANTONIO BATISTA PUELLO</t>
  </si>
  <si>
    <t>JOSE MANUEL CARELA MILIANO</t>
  </si>
  <si>
    <t>JOSE MANUEL PERDOMO BRUJAN</t>
  </si>
  <si>
    <t>INGENIERO</t>
  </si>
  <si>
    <t>JOSE RAFAEL ZABALA BURGOS</t>
  </si>
  <si>
    <t>JOSE ROBERTO SANCHEZ GONZALEZ</t>
  </si>
  <si>
    <t>JUAN CRISTINO TORRES</t>
  </si>
  <si>
    <t>JUAN FERNANDO RODRIGUEZ PICHARDO</t>
  </si>
  <si>
    <t>JUAN JAEL TUCENT MANZUETA</t>
  </si>
  <si>
    <t>JUAN MEJIA YNOJOSA</t>
  </si>
  <si>
    <t>JULIO OZUNA DE JESUS</t>
  </si>
  <si>
    <t>KELVIN MATIAS CUEVAS</t>
  </si>
  <si>
    <t>KEYRON FIGUEROA GUICHARDO</t>
  </si>
  <si>
    <t>LAHIRI QUIQUIRLI PAULINO PICHARDO</t>
  </si>
  <si>
    <t>LENCY LISBETH ALMONTE ALCANTARA</t>
  </si>
  <si>
    <t>LEONARDO FRANCISCO MEJIA ALCANTARA</t>
  </si>
  <si>
    <t>LEONEL JOHAN PEÑA SELMO</t>
  </si>
  <si>
    <t>LEOPOLDO EVANGELISTA CAIRO BAUTISTA</t>
  </si>
  <si>
    <t>LILLIAN JOSELIN JIMENEZ VICENTE</t>
  </si>
  <si>
    <t>LORRAINE ZOLESNIR YAPOR MOREL</t>
  </si>
  <si>
    <t>LUCIDANIA LINA MERCEDES</t>
  </si>
  <si>
    <t>LUIS JORGE VARGAS GIL</t>
  </si>
  <si>
    <t>LUZ MARIA BELTRE RIVERA</t>
  </si>
  <si>
    <t>LUZ VIDARMA SANCHEZ CLASE</t>
  </si>
  <si>
    <t>MADELIN PERALTA LOPEZ</t>
  </si>
  <si>
    <t>MARCELLE SAINT AMAND DE CASTRO</t>
  </si>
  <si>
    <t>MARIA CRISTINA GUEVARA FELIZ</t>
  </si>
  <si>
    <t>MARIA SOLEDAD GUANTE GONZALEZ</t>
  </si>
  <si>
    <t>MARLENE DE LOS SANTOS TAVERAS</t>
  </si>
  <si>
    <t>MARTHA MARIA PEREZ VARGAS</t>
  </si>
  <si>
    <t>MAXIMO ANDRES ADOLPHUS FARRELL</t>
  </si>
  <si>
    <t>MAXIMO GUIDO CABRAL JIMENEZ</t>
  </si>
  <si>
    <t>MAXIMO VICENTE MARTE RIVERA</t>
  </si>
  <si>
    <t>MIGUEL ANGEL NATERA FRIAS</t>
  </si>
  <si>
    <t>MINERVA JOSEFINA DUBERNAY PINEDA</t>
  </si>
  <si>
    <t>MOISES ISMAEL BATISTA PEÑA</t>
  </si>
  <si>
    <t>NICOLAS REYNOSO LUCIANO</t>
  </si>
  <si>
    <t>OBDULIO CONTRERAS DE LA CRUZ</t>
  </si>
  <si>
    <t>OMAR ALEXIS MELO VARGAS</t>
  </si>
  <si>
    <t>ORESTES SANCHEZ PEREZ</t>
  </si>
  <si>
    <t>PAOLA MARIE BAEZ SESTO</t>
  </si>
  <si>
    <t>PATRIA MERCEDES VELOZ HIERRO</t>
  </si>
  <si>
    <t>PEDRO LUIS MARTINEZ MARTINEZ</t>
  </si>
  <si>
    <t>PEDRO PABLO ARIAS OLIVO</t>
  </si>
  <si>
    <t>PETER AGUSTIN SANTANA CIPRIAN</t>
  </si>
  <si>
    <t>RAFAEL STIVEN CASTILLO MORETA</t>
  </si>
  <si>
    <t>RAMON ANTONIO MORROBEL RODRIGUEZ</t>
  </si>
  <si>
    <t>RAMON ANTONIO PEÑA PEÑA</t>
  </si>
  <si>
    <t>RAYNERIS MASSIEL CABRERA MORILLO</t>
  </si>
  <si>
    <t>RICARDO JOSE FABELO SANTANA</t>
  </si>
  <si>
    <t>RIGOBERTO PEÑA</t>
  </si>
  <si>
    <t>ROBERTO DE LEON CAMILO</t>
  </si>
  <si>
    <t>ROBERTO DOMINGUEZ CORDERO</t>
  </si>
  <si>
    <t>ROSA JIMENEZ LEBRON</t>
  </si>
  <si>
    <t>ROSENNI RONDON MOTA</t>
  </si>
  <si>
    <t>ROXANNA GISSELLY CERDA TAVERAS</t>
  </si>
  <si>
    <t>RUBEN DARIO RAMOS DE LA PAZ</t>
  </si>
  <si>
    <t>SABRINA MABEL VALDEZ BRITO</t>
  </si>
  <si>
    <t>SALVADOR ORTIZ</t>
  </si>
  <si>
    <t>SANDRA YAHAYRA MENDOZA DOLORES</t>
  </si>
  <si>
    <t>SANDRO RODRIGUEZ ABREU</t>
  </si>
  <si>
    <t>SANDY MARTINEZ DE JESUS</t>
  </si>
  <si>
    <t>SIXTO MERCEDES SELMO</t>
  </si>
  <si>
    <t>SUSAN BEATO GONZALEZ</t>
  </si>
  <si>
    <t>TIMOTEO MANZUETA GONZALEZ</t>
  </si>
  <si>
    <t>TONTY ULISES DE JESUS RUTINEL PEREZ</t>
  </si>
  <si>
    <t>VICTOR PAREDES DE LA ROSA</t>
  </si>
  <si>
    <t>WANDA SORAYA TURBIDES CANARIO</t>
  </si>
  <si>
    <t>YEN ANEURY MACEO SANCHEZ</t>
  </si>
  <si>
    <t>YONI ALMONTE MEREJO</t>
  </si>
  <si>
    <t>YULI JIMENEZ TAVAREZ</t>
  </si>
  <si>
    <t>JENNY DONATY CEPEDA NUÑEZ</t>
  </si>
  <si>
    <t>AGUSTIN MARTIN HEREDIA GONZALEZ</t>
  </si>
  <si>
    <t>AGUSTINA ISABEL RIVAS CARO</t>
  </si>
  <si>
    <t>AMARILIS COLAS LUCIANO</t>
  </si>
  <si>
    <t>ANA COROLYN CASTRO ULLOA</t>
  </si>
  <si>
    <t>ANA ELIZA BEATRIZ SEYMOUR CASTRO</t>
  </si>
  <si>
    <t>ANGELA DE LA CRUZ MAÑON</t>
  </si>
  <si>
    <t>ARIEL ANTONIO ENCARNACION REYES</t>
  </si>
  <si>
    <t>BEATRIZ ALFONSECA INIRIO</t>
  </si>
  <si>
    <t>BELKIS ALTAGRACIA MARTINEZ BRUNO</t>
  </si>
  <si>
    <t>BELKIS MARTE</t>
  </si>
  <si>
    <t>CARMEN GONZALEZ OZUNA</t>
  </si>
  <si>
    <t>CECILIA CASTAÑO PASCUAL</t>
  </si>
  <si>
    <t>CESAR AUGUSTO DE LA ROSA DE JASUS</t>
  </si>
  <si>
    <t>CESAR EUGENIO MARTE GUERRERO</t>
  </si>
  <si>
    <t>CLARA ESTHER RAMIREZ SEVERINO</t>
  </si>
  <si>
    <t>CRISELDA DE LA ROSA DELGADO</t>
  </si>
  <si>
    <t>CRISTINA GUERRERO BAUTISTA</t>
  </si>
  <si>
    <t>DAMARY FRIAS MONTAÑO</t>
  </si>
  <si>
    <t>DAYMISIS CHANEL CONTRERAS SELMO</t>
  </si>
  <si>
    <t>DOMINGA DE LA CRUZ DE LA CRUZ</t>
  </si>
  <si>
    <t>DOMINICANA DE LA CRUZ TORIBIO</t>
  </si>
  <si>
    <t>DULCE MARIA LUIS OZORIA</t>
  </si>
  <si>
    <t>EDDY MARSE ALMONTE SANCHEZ</t>
  </si>
  <si>
    <t>EDITH MARIA FLEURIMONT FLEURANT</t>
  </si>
  <si>
    <t>EDUARDO MONTERO MONTERO</t>
  </si>
  <si>
    <t>EDWIN GREGORIO LOPEZ SANCHEZ</t>
  </si>
  <si>
    <t>EMELENCIANO CRISOSTOMO NOLASCO</t>
  </si>
  <si>
    <t>ERICK ANTONIO MERCER MELLA</t>
  </si>
  <si>
    <t>ERIKA PATRICIA BURGOS</t>
  </si>
  <si>
    <t>EUSTAQUIA BRAZOBAN GONZALEZ</t>
  </si>
  <si>
    <t>FATIMA DE JESUS NOVA ROSADO</t>
  </si>
  <si>
    <t>FAVIO OZUNA</t>
  </si>
  <si>
    <t>FELIX DEL CARMEN OLLEL JIMENEZ</t>
  </si>
  <si>
    <t>FELIX REYNOSO MORENO</t>
  </si>
  <si>
    <t>FIDEL ERNESTO MEJIA MILIAN</t>
  </si>
  <si>
    <t>FRANKLIN PAULA LOPEZ</t>
  </si>
  <si>
    <t>GENOVEVA DE LA ROSA DE LA CRUZ</t>
  </si>
  <si>
    <t>HAROLD MEJIA DIAZ</t>
  </si>
  <si>
    <t>ISIDRO DE LA ROSA DE JESUS</t>
  </si>
  <si>
    <t>ISRAEL NUÑEZ FELIZ</t>
  </si>
  <si>
    <t>JENNIFER CAROLINA BIDO RODRIGUEZ</t>
  </si>
  <si>
    <t>JINY CLETO PAREDES</t>
  </si>
  <si>
    <t>JOHAN MANUEL FRIAS PAYANO</t>
  </si>
  <si>
    <t>JOHAN MANUEL MERCEDES GOMEZ</t>
  </si>
  <si>
    <t>JOSE ANGEL CASTILLO</t>
  </si>
  <si>
    <t>JOSE ANTONIO UREÑA DE LA CRUZ</t>
  </si>
  <si>
    <t>JOSE AUGUSTO CARRASCO REYES</t>
  </si>
  <si>
    <t>JOSE MANUEL CASTILLO GUZMAN</t>
  </si>
  <si>
    <t>JOSE MANUEL DÏ OLEO</t>
  </si>
  <si>
    <t>JOSEFA DE LA ROSA DE LA CRUZ</t>
  </si>
  <si>
    <t>JUAN ARIEL MORENO MEJIA</t>
  </si>
  <si>
    <t>JUAN JOSE CARMONA MARTINEZ</t>
  </si>
  <si>
    <t>JUANA DE PAULA OZUNA</t>
  </si>
  <si>
    <t>KATIS MARGARITA MEJIA CONTRERAS</t>
  </si>
  <si>
    <t>KIONY ANTONIO MANZUETA SUAZO</t>
  </si>
  <si>
    <t>LAURA VICTORIA TAVERAS ALVAREZ</t>
  </si>
  <si>
    <t>LISSET SANTANA GONZALEZ</t>
  </si>
  <si>
    <t>LUIS MEJIA SOLIS</t>
  </si>
  <si>
    <t>MAGDA LEONOR LORENZO OVIEDO</t>
  </si>
  <si>
    <t>MARIA LORA RAMIREZ</t>
  </si>
  <si>
    <t>MARIA ZUNILDA GUTIERREZ TEJADA</t>
  </si>
  <si>
    <t>MARIAN JHEDISSA MEDINA GARABITO</t>
  </si>
  <si>
    <t>MARICEL DE LA ROSA NOVA</t>
  </si>
  <si>
    <t>MARIO GORIS TORIBIO</t>
  </si>
  <si>
    <t>MARTHA CASTILLO MONTERO</t>
  </si>
  <si>
    <t>MASSIEL DEL PILAR MORILLO FORTUNATO</t>
  </si>
  <si>
    <t>MAXIMO PEÑA CUEVAS</t>
  </si>
  <si>
    <t>MAYELIN NINA GUZMAN</t>
  </si>
  <si>
    <t>MERCEDES ROSARIO AMPARO</t>
  </si>
  <si>
    <t>MIGUEL DE LOS SANTOS ROSARIO VARGAS</t>
  </si>
  <si>
    <t>MIREYA PE A MARTE</t>
  </si>
  <si>
    <t>RAQUEL MEDINA GOMEZ</t>
  </si>
  <si>
    <t>RAUL ANTONIO MEDINA CERDA</t>
  </si>
  <si>
    <t>REBECA URE¥A ALVAREZ</t>
  </si>
  <si>
    <t>ROBERTO DE LA CRUZ RODRIGUEZ PEREZ</t>
  </si>
  <si>
    <t>SANDRA ALTAGRACIA RUIZ</t>
  </si>
  <si>
    <t>VICTOR JOSE BATISTA PEREZ</t>
  </si>
  <si>
    <t>VICTOR MARTINEZ</t>
  </si>
  <si>
    <t>YAQUELIN MANZUETA GONZALEZ</t>
  </si>
  <si>
    <t>ZOILA NIRKA DE JESUS DE LOS SANTOS</t>
  </si>
  <si>
    <t>MILAGRO LUZMINADA MEJIA PEÑA</t>
  </si>
  <si>
    <t>NELSIDO ANTONIO VALERIO VALERIO</t>
  </si>
  <si>
    <t>JULIO CESAR DE JESUS ROSA</t>
  </si>
  <si>
    <t>HECTOR RAFAEL RIZIK NUÑEZ</t>
  </si>
  <si>
    <t>NOMINA COMPENSACION  MILITAR</t>
  </si>
  <si>
    <t>MARCOS MONTERO MONTERO</t>
  </si>
  <si>
    <t>PASCUAL SALVADOR DE LEON CARRASCO</t>
  </si>
  <si>
    <t>JOSE OMAR MONEGRO MUÑOZ</t>
  </si>
  <si>
    <t>MARIA DEL PILAR BRITO VALENTIN</t>
  </si>
  <si>
    <t>CATEGORIA DEL SERVIDOR</t>
  </si>
  <si>
    <t>JOSE LUIS CASTRO</t>
  </si>
  <si>
    <t>PASCUAL BIENVENIDO MARTINEZ ABAD</t>
  </si>
  <si>
    <t>ALEJANDRO PERALTA MELO</t>
  </si>
  <si>
    <t>JOAQUIN OZUNA MARTINEZ</t>
  </si>
  <si>
    <t>ANTONIO ALBUEZ ARREDONDO</t>
  </si>
  <si>
    <t>LUIS ALFONSO NUÑEZ MATOS</t>
  </si>
  <si>
    <t>SANTA MARIA TORRES</t>
  </si>
  <si>
    <t>RICHARD CUEVAS GARCIA</t>
  </si>
  <si>
    <t>ELIDO JOEL CUSTODIO CUSTODIO</t>
  </si>
  <si>
    <t>SERGIA MARITZA RAMOS ACOSTA</t>
  </si>
  <si>
    <t>ELEUTERIA RONDON MAGALLANES</t>
  </si>
  <si>
    <t>AGRIPINO DE JESUS MARTE</t>
  </si>
  <si>
    <t>HARON FABIAN MERCEDES</t>
  </si>
  <si>
    <t>MARIA EUGENIA BRAZOBAN BELTRE</t>
  </si>
  <si>
    <t>CLAUDIO MATEO CABRAL</t>
  </si>
  <si>
    <t>EDUNELCY PATRICIA ESPINAL JIMENEZ</t>
  </si>
  <si>
    <t>JULIA ALEXANDRA GONZALEZ LOPEZ</t>
  </si>
  <si>
    <t>HENRY JUNIOR FELIZ FIGUEROA</t>
  </si>
  <si>
    <t>RAUL EDUARDO OZUNA DELVA</t>
  </si>
  <si>
    <t>FALIANNY LORA ALMONTE</t>
  </si>
  <si>
    <t>LENCHY CRISTIAN VARGAS ARISTY</t>
  </si>
  <si>
    <t>RAFAEL DE JESUS MARTINEZ</t>
  </si>
  <si>
    <t>DIRECCION DE RECURSOS HUMANOS</t>
  </si>
  <si>
    <t>NOMINA TEMPOREROS</t>
  </si>
  <si>
    <t>NOMINA PERSONAL EVENTUAL</t>
  </si>
  <si>
    <t>No.</t>
  </si>
  <si>
    <t>ÁREA</t>
  </si>
  <si>
    <t>ALTAGRACIA MARIA FRIAS LEYBA</t>
  </si>
  <si>
    <t>VIANELA BELEN GUILLEN</t>
  </si>
  <si>
    <t>FELIBERTO AMPARO PEÑA</t>
  </si>
  <si>
    <t>RAUL EUSEBIO REYNOSO DE LOS SANTOS</t>
  </si>
  <si>
    <t>WENDYLUZ GUTIERREZ TEJADA</t>
  </si>
  <si>
    <t>MARIO JHOSUA MORENO COLON</t>
  </si>
  <si>
    <t>RUBEL DE JESUS MATOS TEJEDA</t>
  </si>
  <si>
    <t>ANGEL FELICIANO BELLIARD PEÑA</t>
  </si>
  <si>
    <t>VIRGINIA DOLLY NELLY LOPEZ POLANCO</t>
  </si>
  <si>
    <t>ELOY ALBERTO TEJERA SANCHEZ</t>
  </si>
  <si>
    <t>RAMON NELSON ROSARIO AMEZQUITA</t>
  </si>
  <si>
    <t>FRANCISCO ANTONIO GIL RAMIREZ</t>
  </si>
  <si>
    <t>SOPORTE TECNICO INFORMATICO</t>
  </si>
  <si>
    <t>JORGE LUIS SANCHEZ VASQUEZ</t>
  </si>
  <si>
    <t>YVELISSE ALTAGRACIA DEL ROSARIO DE M</t>
  </si>
  <si>
    <t>FIJO</t>
  </si>
  <si>
    <t>MERY LUZ MELENDEZ SANTOS</t>
  </si>
  <si>
    <t>THELMA YAFANNY ESTEVEZ ACOSTA</t>
  </si>
  <si>
    <t>CESILIO VASQUEZ</t>
  </si>
  <si>
    <t>ERICKSON RAFAEL HERNANDEZ SANCHEZ</t>
  </si>
  <si>
    <t>MARGARO PEÑA CAPELLAN</t>
  </si>
  <si>
    <t>NICAURY ELIZABETH PEGUERO SILVESTRE</t>
  </si>
  <si>
    <t>PEDRO MANZUETA</t>
  </si>
  <si>
    <t>RAMON VENTURA ABREU</t>
  </si>
  <si>
    <t>ROSEMARY BUTEN PICHARDO</t>
  </si>
  <si>
    <t>WELIMBER RAMON FABIAN VASQUEZ</t>
  </si>
  <si>
    <t>YNOSENCIO GALVEZ ROSARIO</t>
  </si>
  <si>
    <t>BARTOLO GALVEZ</t>
  </si>
  <si>
    <t>CRISTINO BELEN REINOSO</t>
  </si>
  <si>
    <t>DAMASO ESTEVEZ</t>
  </si>
  <si>
    <t>HILARIO FRANCISCO MARTINEZ</t>
  </si>
  <si>
    <t>MELISSA ELIZABETH MEJIA PONCE</t>
  </si>
  <si>
    <t>PEDRO TORRES TORRES</t>
  </si>
  <si>
    <t>RAMON RODRIGUEZ BAUTISTA</t>
  </si>
  <si>
    <t>ANTONIO MEJIA</t>
  </si>
  <si>
    <t>DANIEL ARTURO SOSA ALVAREZ</t>
  </si>
  <si>
    <t>JACK MARCOS PAULINO BAUTISTA</t>
  </si>
  <si>
    <t>RAMON CONTRERAS ORTIZ</t>
  </si>
  <si>
    <t>FRANCISCO ARMANDO DIPLAN</t>
  </si>
  <si>
    <t>JUAN YSIDRO LORA GARCIA</t>
  </si>
  <si>
    <t>MIGUEL ANTONIO PEÑA DE LOS SANTOS</t>
  </si>
  <si>
    <t>JUANA MERCEDES PERPETUA AMPARO</t>
  </si>
  <si>
    <t>ADELSO BELEN VASQUEZ</t>
  </si>
  <si>
    <t>ALEJANDRO CARABALLO</t>
  </si>
  <si>
    <t>ARTURO NAPOLEON CANO PICHARDO</t>
  </si>
  <si>
    <t>BENITO MANZUETA GIL</t>
  </si>
  <si>
    <t>CARLIXTA ABREU MENDOZA</t>
  </si>
  <si>
    <t>CONFESORA MARTINEZ</t>
  </si>
  <si>
    <t>DOMINGO MARTE</t>
  </si>
  <si>
    <t>DOMINGO RODRIGUEZ MARTE</t>
  </si>
  <si>
    <t>EDUAR FRANKLIN AYBAR DE LA CRUZ</t>
  </si>
  <si>
    <t>EPIFANIO DIAZ VASQUEZ</t>
  </si>
  <si>
    <t>FELIX SANTIAGO AMPARO GARCIA</t>
  </si>
  <si>
    <t>FRANCISCO CONFESOR CORONADO GALVEZ</t>
  </si>
  <si>
    <t>FRANCISCO VASQUEZ MENDOZA</t>
  </si>
  <si>
    <t>GREGORIO ABREU MENDEZ</t>
  </si>
  <si>
    <t>HERMINIO HERNANDEZ</t>
  </si>
  <si>
    <t>HILARIO SANCHEZ BAUTISTA</t>
  </si>
  <si>
    <t>IGNACIO ALVARADO GARCIA</t>
  </si>
  <si>
    <t>JOAQUIN AMPARO</t>
  </si>
  <si>
    <t>JOSE ALBERTO SANCHEZ MARTE</t>
  </si>
  <si>
    <t>JOSE ALTAGRACIA HERNANDEZ EVANGELIST</t>
  </si>
  <si>
    <t>JOSE HERNANDEZ</t>
  </si>
  <si>
    <t>JUAN FRANCISCO FRANCISCO YEPEZ</t>
  </si>
  <si>
    <t>JUANA JORAN</t>
  </si>
  <si>
    <t>MARGARITO MARTINEZ MOLA</t>
  </si>
  <si>
    <t>MARINO HERNANDEZ YEPEZ</t>
  </si>
  <si>
    <t>MARTIN MENDOZA BELEN</t>
  </si>
  <si>
    <t>MAXIMILIANO HERNANDEZ</t>
  </si>
  <si>
    <t>MODESTO ALBERTO AMPARO VASQUEZ</t>
  </si>
  <si>
    <t>PEDRO FERREIRAS</t>
  </si>
  <si>
    <t>PEDRO URBANO REYNOSO</t>
  </si>
  <si>
    <t>POLONIA SUERO</t>
  </si>
  <si>
    <t>RAMON ANTONIO CAPELLAN HERNANDEZ</t>
  </si>
  <si>
    <t>REGINA VASQUEZ JOSE</t>
  </si>
  <si>
    <t>SANTA ALVARADO SUERO</t>
  </si>
  <si>
    <t>YNOSENCIO HEREDIA JIMENEZ</t>
  </si>
  <si>
    <t>AGAPITO GONZALEZ REYES</t>
  </si>
  <si>
    <t>BENITO HERNANDEZ JIMENEZ</t>
  </si>
  <si>
    <t>CRESCENCIO VIDAL ROMERO</t>
  </si>
  <si>
    <t>EDUARDO REINOSO VASQUEZ</t>
  </si>
  <si>
    <t>GUILLERMO ANTONIO PINEDA TRINIDAD</t>
  </si>
  <si>
    <t>MANUEL DE JESUS SANCHEZ PEREZ</t>
  </si>
  <si>
    <t>MARINO RAFAEL CAMACHO GONZALEZ</t>
  </si>
  <si>
    <t>IVELISSE DEL CARMEN MUÑOZ MEJIA</t>
  </si>
  <si>
    <t>JOSE RAMON GOMEZ DIAZ</t>
  </si>
  <si>
    <t>ROSELYN HEYAIME MERCEDES BAUTISTA</t>
  </si>
  <si>
    <t>MANUELA PEREZ FERNANDEZ</t>
  </si>
  <si>
    <t>ARACELIS ACEVEDO FIGUEROA</t>
  </si>
  <si>
    <t>DIRECCION DE SEGURIDAD ENERGETICA- MEM</t>
  </si>
  <si>
    <t>DEPARTAMENTPO DE RELACIONES PUBLICAS- ME</t>
  </si>
  <si>
    <t>LUCINDA CONCEPCION</t>
  </si>
  <si>
    <t>MANUEL YAFREUDY SUDY DE LOS SANTOS</t>
  </si>
  <si>
    <t>GRISMAILY GERMANIA ESPINOSA MORROBEL</t>
  </si>
  <si>
    <t>YESENIA DE LEON AQUINO</t>
  </si>
  <si>
    <t>EMERLIN VICTORIA TEJEDA BURGOS</t>
  </si>
  <si>
    <t>GUILLERMO SILVERIO</t>
  </si>
  <si>
    <t>MARCIA ARIAS</t>
  </si>
  <si>
    <t>DOMINGO PAREDES BRITO</t>
  </si>
  <si>
    <t>MIGUELINA ALTAGRACIA ROJAS PACHECO</t>
  </si>
  <si>
    <t>FELIX ANTONIO DE PAULA RONDON</t>
  </si>
  <si>
    <t>CRISTIAN RAFAEL DE JESUS REYNOSO</t>
  </si>
  <si>
    <t>DANAIRE DE JESUS</t>
  </si>
  <si>
    <t>DIONIS VLADIMIR OZORIO HERRERA</t>
  </si>
  <si>
    <t>EDISBERTO MORROBEL BATISTA</t>
  </si>
  <si>
    <t>GABRIEL ARTURO VASQUEZ DE LEON</t>
  </si>
  <si>
    <t>JULIA BERROA SANTIAGO</t>
  </si>
  <si>
    <t>VICTOR ANTONIO ZAPATA MATEO</t>
  </si>
  <si>
    <t>INGAL MARTINEZ JIMENEZ</t>
  </si>
  <si>
    <t>ANA VERUSCHKA PAZOS MUÑOZ</t>
  </si>
  <si>
    <t>JAVIER ESTIWALT CANARIO BOCIO</t>
  </si>
  <si>
    <t>FATIMA GONZALEZ CRISOSTOMO</t>
  </si>
  <si>
    <t>BARTOLO FELIZ ENCARNACION</t>
  </si>
  <si>
    <t>TOTALES</t>
  </si>
  <si>
    <t>ARALISIS LUNA CORPORAN</t>
  </si>
  <si>
    <t>ELIANGI SOLIS MORETA</t>
  </si>
  <si>
    <t>FAUSTO FRANCISCO DEL CARMEN PEREZ SA</t>
  </si>
  <si>
    <t>GRISELDA GIRON BRITO</t>
  </si>
  <si>
    <t>ARGENTINA MARTINEZ NUÑEZ</t>
  </si>
  <si>
    <t>MAGALY HUBIERE MEJIA</t>
  </si>
  <si>
    <t>RYAN ANTHONY HOBBS BAEZ</t>
  </si>
  <si>
    <t>EUGENIO CLETO BIDO</t>
  </si>
  <si>
    <t>JOSE LUIS DIAZ LOPEZ</t>
  </si>
  <si>
    <t>GERALDO RADHAME MIESES GIRON</t>
  </si>
  <si>
    <t>NELSON GEOVANNY AQUINO BAEZ</t>
  </si>
  <si>
    <t>KEIDY MERCEDES DE LEON BELTRE</t>
  </si>
  <si>
    <t>JESUS RAMON CRISTOPHER DE JESUS</t>
  </si>
  <si>
    <t>GERALDO MARTINEZ TAVAREZ</t>
  </si>
  <si>
    <t>DANILSON CUEVAS URBAEZ</t>
  </si>
  <si>
    <t>MAXIMO LARA TEJEDA</t>
  </si>
  <si>
    <t>RODOLFO BAEZ HERNANDEZ</t>
  </si>
  <si>
    <t>FRANCHESCA CRUZ GARCIA</t>
  </si>
  <si>
    <t>CARLOS ANTONIO CESA NUÑEZ</t>
  </si>
  <si>
    <t>JUAN MANUEL ORTIZ DIAZ</t>
  </si>
  <si>
    <t>WILSON BENZANT GARCIA</t>
  </si>
  <si>
    <t>RAUMELY OZUNA DEL ROSARIO</t>
  </si>
  <si>
    <t>RONNY MORA</t>
  </si>
  <si>
    <t>ANTONIO DE LA CRUZ DOMINGUEZ</t>
  </si>
  <si>
    <t>CARLOS JULIO LORENZO MORETA</t>
  </si>
  <si>
    <t>CRISTINO ENCARNACION BAUTISTA</t>
  </si>
  <si>
    <t>DANIEL VALDEZ MONTERO</t>
  </si>
  <si>
    <t>ERICK JOSE FIRPO</t>
  </si>
  <si>
    <t>JOHNNY DE JESUS UREÑA REYNOSO</t>
  </si>
  <si>
    <t>JOSELITO CALITE YEDY</t>
  </si>
  <si>
    <t>JULIO VIZCAINO DE LA CRUZ</t>
  </si>
  <si>
    <t>MARCOS SANTOS GERMAN MARTINEZ</t>
  </si>
  <si>
    <t>MIGUEL SANDRO ENCARNACION MATEO</t>
  </si>
  <si>
    <t>NARCISO ENCARNACION OTAÑO</t>
  </si>
  <si>
    <t>RONALD SANTIAGO RODRIGUEZ ESTRELLA</t>
  </si>
  <si>
    <t>WATHER MATOS MATOS</t>
  </si>
  <si>
    <t>LEYDI LAURA SANCHEZ MATOS</t>
  </si>
  <si>
    <t>RAFAEL BRAZOBAN CLETO</t>
  </si>
  <si>
    <t>NURIS ALTAGRACIA GUANCE MADE</t>
  </si>
  <si>
    <t>LUZ ATANY VASQUEZ MORONTA</t>
  </si>
  <si>
    <t>FRANCISCO SORIANO DE LA ROSA</t>
  </si>
  <si>
    <t>DREANELYS ESCARILYN DÏOLEO MORENO</t>
  </si>
  <si>
    <t>WELINTON CARRASCO DE LA CRUZ</t>
  </si>
  <si>
    <t>MICHELLE IVONNE BAEZ SILVERIO</t>
  </si>
  <si>
    <t>GINA DE LA ROSA ORTEGA</t>
  </si>
  <si>
    <t>CESAR AUGUSTO GARCIA SANTOS</t>
  </si>
  <si>
    <t>GAIVI JOSEFINA PEÑA CARABALLO</t>
  </si>
  <si>
    <t>JULIA KARINA VALDEZ DUVERGE</t>
  </si>
  <si>
    <t>CARLOS MANUEL HICHES</t>
  </si>
  <si>
    <t>LUISA MARIA RUIZ CRUZ</t>
  </si>
  <si>
    <t>MANUEL DE JESUS ROMERO DE LOS SANTOS</t>
  </si>
  <si>
    <t>SANTIAGO SILVERIO</t>
  </si>
  <si>
    <t>GILDARIS MONTILLA CHALAS</t>
  </si>
  <si>
    <t>SUJEIDY DE JESUS BRITO</t>
  </si>
  <si>
    <t>YANCARLOS GUZMAN AQUINO</t>
  </si>
  <si>
    <t>JOSE RAMON PEÑA DIAZ</t>
  </si>
  <si>
    <t>REYNALDO DIAZ LOPEZ</t>
  </si>
  <si>
    <t>CRISTILEYDI COLON PICHARDO</t>
  </si>
  <si>
    <t>PEDRO JOSE BATISTA ESTRELLA</t>
  </si>
  <si>
    <t>PABLO GUICHARDO</t>
  </si>
  <si>
    <t>CLAUDIA ANEL PAOLA ALONZO TERRERO</t>
  </si>
  <si>
    <t>YULEIDY NAIDELY RINCON MORILLO</t>
  </si>
  <si>
    <t>ALVIN FIGUEROA DE LA CRUZ</t>
  </si>
  <si>
    <t>RICHARD ALBERTO FIGUEROA GERONIMO</t>
  </si>
  <si>
    <t>ADRIAN RAFAEL VALDEZ RIVERA</t>
  </si>
  <si>
    <t>ELIAS EXPEDITO NAVARRO MARTINEZ</t>
  </si>
  <si>
    <t>JOSE RAMON DURAN</t>
  </si>
  <si>
    <t>JUAN ALBERTO ROJAS MARTINEZ</t>
  </si>
  <si>
    <t>LUIS MANUEL FELIZ PEREZ</t>
  </si>
  <si>
    <t>SOCORRO COLON BURGOS</t>
  </si>
  <si>
    <t>ALTAGRACIA ISABEL RODRIGUEZ CEPEDA</t>
  </si>
  <si>
    <t>ROSELDY DEL CARMEN MORILLO TINEO</t>
  </si>
  <si>
    <t>ELIZABETH ALVAREZ HENRIQUEZ</t>
  </si>
  <si>
    <t>RUBEL ALBERTO PEREZ</t>
  </si>
  <si>
    <t>CRISTOBAL ALCEQUIEZ FERNANDEZ</t>
  </si>
  <si>
    <t>JEFFERSON SOLANO DE LOS SANTOS</t>
  </si>
  <si>
    <t>JOSE MANUEL BATISTA TAVERAS</t>
  </si>
  <si>
    <t>CLODO RAMIREZ MERAN</t>
  </si>
  <si>
    <t>PAMELA NIN QUELIZ</t>
  </si>
  <si>
    <t>FRANKLIN MARTINEZ RODRIGUEZ</t>
  </si>
  <si>
    <t>ARIEL ELIAS NUÑEZ GARCIA</t>
  </si>
  <si>
    <t>SANDY ADALBERTO RAMIREZ GARCIA</t>
  </si>
  <si>
    <t>LUIS ALBERTO HERNANDEZ ARISTY</t>
  </si>
  <si>
    <t>FRANCISCO JOSE REYNOSO GUZMAN</t>
  </si>
  <si>
    <t>KHAYSSY JUSTIANNY CRUZ PEREZ</t>
  </si>
  <si>
    <t>CARÁCTER TEMPORAL</t>
  </si>
  <si>
    <t>ARSENIO DILONE GIL</t>
  </si>
  <si>
    <t>GEOVANNY INDIRA MAZARA MUÑOZ</t>
  </si>
  <si>
    <t>FRANCISCO ALBERTO FERMIN TEJEDA</t>
  </si>
  <si>
    <t>ILIANA MERCEDES DE CASTRO GOMEZ</t>
  </si>
  <si>
    <t>JULIO ALBERTO JEREZ MENA</t>
  </si>
  <si>
    <t>PEDRO ALBERTO ARIAS DE LA CRUZ</t>
  </si>
  <si>
    <t>RICHARD MANUEL LOPEZ PARRA</t>
  </si>
  <si>
    <t>FRANCISCO ALCIBIADES CRUZ JIMENEZ</t>
  </si>
  <si>
    <t>MARIA ALTAGRACIA SANTOS CORDERO</t>
  </si>
  <si>
    <t>KENNY LEONEL AGRAMONTE ROSA</t>
  </si>
  <si>
    <t>CARRERA ADMINISTRATIVA</t>
  </si>
  <si>
    <t>DARIS CAROLINA SANCHEZ DE JESUS</t>
  </si>
  <si>
    <t>DINERCI ALVAREZ RODRIGUEZ</t>
  </si>
  <si>
    <t>FREDDY MARTINEZ</t>
  </si>
  <si>
    <t>JOSE ALMANDO MONTAS SOLANO</t>
  </si>
  <si>
    <t>ALTAGRACIA PEREZ MUESES</t>
  </si>
  <si>
    <t>NICOLASINA BAUTISTA RUDECINDO</t>
  </si>
  <si>
    <t>ALTAGRACIA RAMOS LORA</t>
  </si>
  <si>
    <t>RAMON FRANCISCO DE LA ROSA</t>
  </si>
  <si>
    <t>MIGUELINA ALTAGRACIA HIDALGO MIRANDA</t>
  </si>
  <si>
    <t>JULIO ALBERTO PATROCINO GUZMAN</t>
  </si>
  <si>
    <t>HIRBIS BALLEJO MONTERO</t>
  </si>
  <si>
    <t>JESUS NICOLAS PINEDA GUZMAN</t>
  </si>
  <si>
    <t>MARIA PALOMA DIAZ MILLER</t>
  </si>
  <si>
    <t>MICHAEL RAFAEL JIMENEZ INOA</t>
  </si>
  <si>
    <t>JASMIN GUERRERO BALDERA</t>
  </si>
  <si>
    <t>ALEJANDRO ZACARIAS JIMENEZ REYES</t>
  </si>
  <si>
    <t>CRISTINA DOMINGUEZ VALLEJO</t>
  </si>
  <si>
    <t>ANDREINA GUZMAN RAMIREZ</t>
  </si>
  <si>
    <t>ANGEL LANDIS MERCEDES VALENTIN</t>
  </si>
  <si>
    <t>MARIANNE DEL CARMEN PEREZ DIAZ</t>
  </si>
  <si>
    <t>MIGUEL ANGEL CRUZ FERNANDEZ</t>
  </si>
  <si>
    <t>SUSANI ALBERTINA GUILLEN LEONARDO</t>
  </si>
  <si>
    <t>BRAULIO RAMON MORETA</t>
  </si>
  <si>
    <t>GLENYS MERCEDES CIPRIAN COSTE</t>
  </si>
  <si>
    <t>HILDA MARIA PEREZ</t>
  </si>
  <si>
    <t>JOSE JOAQUIN DIAZ DIAZ</t>
  </si>
  <si>
    <t>LUZ DEL CARMEN REYES SANTOS</t>
  </si>
  <si>
    <t>MAIKEL ZABALA DIAZ</t>
  </si>
  <si>
    <t>MANOLO GUEVARA MATOS</t>
  </si>
  <si>
    <t>OMAR CASIMIRO ADRIANO PEREZ LORA</t>
  </si>
  <si>
    <t>RAISA JOSE PEREZ</t>
  </si>
  <si>
    <t>RODRIGUEZ PAREDEZ MENDEZ</t>
  </si>
  <si>
    <t>YOJANSEL PAULINO DE LEON ADAMES</t>
  </si>
  <si>
    <t>YEUDY ROBERTO JIMENEZ DOMINGUEZ</t>
  </si>
  <si>
    <t>ROBERT VLADIMIR GARCIA SOTO</t>
  </si>
  <si>
    <t>FRANCIS JOAN ALBERTY PIÑA</t>
  </si>
  <si>
    <t>EMILIO JOSE PICHARDO RODRIGUEZ</t>
  </si>
  <si>
    <t>FELIPE NUÑEZ BRAZOBAN</t>
  </si>
  <si>
    <t>TOMAS SUAREZ HERNANDEZ</t>
  </si>
  <si>
    <t>AMANDRI PAREDES</t>
  </si>
  <si>
    <t>ANGELA VALENZUELA</t>
  </si>
  <si>
    <t>CARLOS MIGUEL PEÑA BONILLA</t>
  </si>
  <si>
    <t>CECILIA DEL ROSARIO FRIAS</t>
  </si>
  <si>
    <t>CRISTINA TORIBIO OZUNA</t>
  </si>
  <si>
    <t>DOMINGA TAMARA</t>
  </si>
  <si>
    <t>DULCE ROA ENCARNACION</t>
  </si>
  <si>
    <t>JOHANNA MAÑON CONSUEGRA</t>
  </si>
  <si>
    <t>MAYRELIS ANYELINA MAÑON MARTINEZ</t>
  </si>
  <si>
    <t>MONICA SANCHEZ MARTINEZ</t>
  </si>
  <si>
    <t>NANY FRIAS</t>
  </si>
  <si>
    <t>SAGRADA HEREDIA VINICIO</t>
  </si>
  <si>
    <t>GENARO RAFAEL RODRIGUEZ GERMAN</t>
  </si>
  <si>
    <t>SEGISMUNDO DEL ROSARIO</t>
  </si>
  <si>
    <t>JUAN CARLOS DE JESUS FRANCO TRINIDAD</t>
  </si>
  <si>
    <t>CARMEN YARICIA MARCELINO CONCEPCION</t>
  </si>
  <si>
    <t>GLORIA ROMERO MELO</t>
  </si>
  <si>
    <t>JOSE ALBERTO PENA MARTINEZ</t>
  </si>
  <si>
    <t>JOSE ALEJANDRO DE JESUS GRULLON</t>
  </si>
  <si>
    <t>ESTATUTO SIMPLIFICADO</t>
  </si>
  <si>
    <t>RAMON ANTONIO BALBUENA CHUPANI</t>
  </si>
  <si>
    <t>GUADALUPE UBRI</t>
  </si>
  <si>
    <t>HORTENSIA YOSELIN GOMEZ PEREZ</t>
  </si>
  <si>
    <t>CARLOS AUGUSTO BERNARD MATEO</t>
  </si>
  <si>
    <t>ELIANA JOAQUINA LEDESMA MEJIA</t>
  </si>
  <si>
    <t>PABLO STEVEN TAVERAS DEL ROSARIO</t>
  </si>
  <si>
    <t>MARCELINO PORTORREAL DE JESUS</t>
  </si>
  <si>
    <t>JULIO ALBERTO CASTILLO RODRIGUEZ</t>
  </si>
  <si>
    <t>JUAN JOSE SANTOS JIMENEZ</t>
  </si>
  <si>
    <t>FERNANDO ANTONIO GARCIA GARCIA</t>
  </si>
  <si>
    <t>PEDRO ANTONIO RAMIREZ TEJEDA</t>
  </si>
  <si>
    <t>ARTURO NUÑEZ DELGADO</t>
  </si>
  <si>
    <t>ERICKSON JUNIOR RODRIGUEZ GUERRERO</t>
  </si>
  <si>
    <t>ELBIS LUIS SUERO FERNANDEZ</t>
  </si>
  <si>
    <t>JOSE AUGUSTO HERNANDEZ ROSARIO</t>
  </si>
  <si>
    <t>JOSE LUIS GUZMAN MARTINEZ</t>
  </si>
  <si>
    <t>SANTO ZABALA TAPIA</t>
  </si>
  <si>
    <t>SABIERQUY NATANIEL DEL ORBE ROSARIO</t>
  </si>
  <si>
    <t>YORQUIN ENMANUEL MARTINEZ BRITO</t>
  </si>
  <si>
    <t>FEDERICO ALEXIS DIAZ CEBALLOS</t>
  </si>
  <si>
    <t>CLAUDIO VALDEZ RODRIGUEZ</t>
  </si>
  <si>
    <t>DIONISIO PEREZ GONZALEZ</t>
  </si>
  <si>
    <t>ARISTIDES DEL ROSARIO DEL ROSARIO</t>
  </si>
  <si>
    <t>JOSE ANTONIO CRISOSTOMO GUZMAN</t>
  </si>
  <si>
    <t>LUZ INDIRA BELLO GONZALEZ</t>
  </si>
  <si>
    <t>MARINA SORIANO MANZUETA</t>
  </si>
  <si>
    <t>DANIELA CUEVAS PEÑA</t>
  </si>
  <si>
    <t>JOSE ANGEL BIENVENIDO JIMENEZ GUTIER</t>
  </si>
  <si>
    <t>ERNALDO CASTRO OLMO</t>
  </si>
  <si>
    <t>FRANCISCO OZORIA BURGOS</t>
  </si>
  <si>
    <t>JOSE MARTINEZ ROBLES</t>
  </si>
  <si>
    <t>YOKASTA ALTAGRACIA DE JESUS RODRIGUE</t>
  </si>
  <si>
    <t>YOLANDA HEREDIA MORENO</t>
  </si>
  <si>
    <t>JOSE ANGEL MEDRANO PEREZ</t>
  </si>
  <si>
    <t>ONEIDA ALTAGRACIA HERNANDEZ HERNANDE</t>
  </si>
  <si>
    <t>CHRISTY CHAVELLY CRUZ GUERRERO</t>
  </si>
  <si>
    <t>FRANCIS RAMIREZ ROSARIO</t>
  </si>
  <si>
    <t>RICHARD OGANDO PAULINO</t>
  </si>
  <si>
    <t>VICTORIANO GARCIA RODRIGUEZ</t>
  </si>
  <si>
    <t>OMAR ANEUDY FERMIN CABRERA</t>
  </si>
  <si>
    <t>JOSE ENRIQUE BARROS MORENO</t>
  </si>
  <si>
    <t>MARIA LUISA GARCIA LINARES</t>
  </si>
  <si>
    <t>JUAN JOSE RICHARD MENDOZA</t>
  </si>
  <si>
    <t>TATIANA DE PEÑA DE JESUS</t>
  </si>
  <si>
    <t>NOMINA INTERINATO</t>
  </si>
  <si>
    <t>RAFAEL ALEXIS HERNANDEZ DURAN</t>
  </si>
  <si>
    <t>OSCAR ANDRES GUZMAN MORETA</t>
  </si>
  <si>
    <t>ALEJANDRO RAMIREZ CABRERA</t>
  </si>
  <si>
    <t>ALFONSITO ACEVEDO SANCHEZ</t>
  </si>
  <si>
    <t>CINTHIA MERCEDES TAPIA VARGAS</t>
  </si>
  <si>
    <t>DIOGENES RODRIGUEZ LIRIANO</t>
  </si>
  <si>
    <t>GENERY MARTE RUDECINDO</t>
  </si>
  <si>
    <t>JEAN MICHAEL ROJAS PLACENCIO</t>
  </si>
  <si>
    <t>JHON MANUEL ROSSO GUZMAN</t>
  </si>
  <si>
    <t>JORGE MANUEL PEÑA RUIZ</t>
  </si>
  <si>
    <t>KELVIN DISLA SURIEL</t>
  </si>
  <si>
    <t>LUIS ANTONIO FERRERAS GARCIA</t>
  </si>
  <si>
    <t>MANUEL GONZALEZ CUELLO</t>
  </si>
  <si>
    <t>VALENTIN NABAL SUERO BATISTA</t>
  </si>
  <si>
    <t>ALGENIS LOPEZ GARCIA</t>
  </si>
  <si>
    <t>JOSELYN CUEVAS PERALTA</t>
  </si>
  <si>
    <t>KELVIN PAULINO ROSARIO CUELLO</t>
  </si>
  <si>
    <t>MIGUEL ANGEL PUESAN HEREDIA</t>
  </si>
  <si>
    <t>RODRIGUEZ MEDINA MONTERO</t>
  </si>
  <si>
    <t>SAUL MILCIADES CORNIELLI MEDINA</t>
  </si>
  <si>
    <t>YULKIS MANUEL SENA VASQUEZ</t>
  </si>
  <si>
    <t>MANUEL DE JESUS RODRIGUEZ RAMOS</t>
  </si>
  <si>
    <t>ALBERTO LIRANZO GUERRERO</t>
  </si>
  <si>
    <t>ALBERTO THEN REYNOSO</t>
  </si>
  <si>
    <t>ANDERSON ALMANZAR LORA</t>
  </si>
  <si>
    <t>BERNARDINO RAMIREZ SANTANA</t>
  </si>
  <si>
    <t>BRAHILIN SOSA CONCEPCION</t>
  </si>
  <si>
    <t>CARMEN STEFFANIE MARTINEZ AMADOR</t>
  </si>
  <si>
    <t>CESAR VIRGILIO MEJIA DE OLEO</t>
  </si>
  <si>
    <t>CRISTIAN BIENVENIDO GERONIMO OLAVERR</t>
  </si>
  <si>
    <t>DAGOBERTO HERRERA PEREZ</t>
  </si>
  <si>
    <t>EDWIN AMBIORIX CRUZ</t>
  </si>
  <si>
    <t>ELIAS ZABALA</t>
  </si>
  <si>
    <t>ESTIL AMADOR MENDOZA</t>
  </si>
  <si>
    <t>FAUSTO DE LA ROSA RODRIGUEZ</t>
  </si>
  <si>
    <t>FELIBERTO MATOS FELIZ</t>
  </si>
  <si>
    <t>FERNANDO ENCARNACION ENCARNACION</t>
  </si>
  <si>
    <t>FRANCISCO JAVIER TIBURCIO SANTANA</t>
  </si>
  <si>
    <t>FRANKLIN MATOS MATOS</t>
  </si>
  <si>
    <t>GONZALO FERRERAS PEREZ</t>
  </si>
  <si>
    <t>GUARIONEX GUZMAN ALCANTARA</t>
  </si>
  <si>
    <t>ISRAEL FRANKLIN RAMIREZ CARRASCO</t>
  </si>
  <si>
    <t>JESUS FLORIAN CUEVAS</t>
  </si>
  <si>
    <t>JESUS GOMEZ GARCIA</t>
  </si>
  <si>
    <t>JOEL SORIANO</t>
  </si>
  <si>
    <t>JORGE ANTONELY DE LA ROSA RODRIGUEZ</t>
  </si>
  <si>
    <t>JOSE LUIS SOLI ABAD</t>
  </si>
  <si>
    <t>JOSE RAMON MORILLO ENCARNACION</t>
  </si>
  <si>
    <t>JOSELITO CARRASCO HEREDIA</t>
  </si>
  <si>
    <t>JUAN ANTONIO GUZMAN RAMIREZ</t>
  </si>
  <si>
    <t>JUNIOR ANTONIO TRINIDAD BATISTA</t>
  </si>
  <si>
    <t>MARIO ENCARNACION MORENO</t>
  </si>
  <si>
    <t>MARTIN SORIANO DE LOS SANTOS</t>
  </si>
  <si>
    <t>MARTINEZ LEBRON PEREZ</t>
  </si>
  <si>
    <t>MAXIMO MARIA REYNOSO</t>
  </si>
  <si>
    <t>MELVIN RODRIGUEZ PEREZ</t>
  </si>
  <si>
    <t>NELSON VILLAMAN DOMINGUEZ</t>
  </si>
  <si>
    <t>ODALIS ROA HERASME</t>
  </si>
  <si>
    <t>RAFAEL DURAN</t>
  </si>
  <si>
    <t>RAFAEL LEONCIO AGRAMONTE RECIO</t>
  </si>
  <si>
    <t>RAFAEL MARTINEZ DE LOS SANTOS</t>
  </si>
  <si>
    <t>RENZO DE JESUS NIN GUZMAN</t>
  </si>
  <si>
    <t>ROMALDO RAMIREZ MORETA</t>
  </si>
  <si>
    <t>SIMON BOLIVAR DIAZ FILPO</t>
  </si>
  <si>
    <t>TONI CUEVAS MEDRANO</t>
  </si>
  <si>
    <t>VICTOR ALMONTE HERNANDEZ</t>
  </si>
  <si>
    <t>YAN CARLOS PAULINO</t>
  </si>
  <si>
    <t>ARGENIS PAULINO SORIANO CARABALLO</t>
  </si>
  <si>
    <t>FRANCISCO RODRIGUEZ BEREGUETE</t>
  </si>
  <si>
    <t>LUIS DANIEL MERCADO MARTINEZ</t>
  </si>
  <si>
    <t>MARINA MORENO MANZANILLO</t>
  </si>
  <si>
    <t>ROBERTO ROSARIO PAULINO</t>
  </si>
  <si>
    <t>WILTON VOLQUEZ</t>
  </si>
  <si>
    <t>KEILA NOELIA CABRERA FRANCISCO</t>
  </si>
  <si>
    <t>ALEXIS DE JESUS ROSA JAQUEZ</t>
  </si>
  <si>
    <t>ALIPIDO EMILIO BAEZ ANGOMAS</t>
  </si>
  <si>
    <t>CARLOS JEREZ MIRAMBEAUX</t>
  </si>
  <si>
    <t>CARLOS MARTINEZ SANTANA</t>
  </si>
  <si>
    <t>CARLOS MIGUEL MATIAS MONTE DE OCA</t>
  </si>
  <si>
    <t>CEFERINO MARTINEZ</t>
  </si>
  <si>
    <t>CRISTIAN ROMERO MEJIA</t>
  </si>
  <si>
    <t>DANIEL DE LOS SANTOS BAUTISTA</t>
  </si>
  <si>
    <t>FELINO DE LA ROSA BRAZOBAN</t>
  </si>
  <si>
    <t>JOEL RODRIGUEZ</t>
  </si>
  <si>
    <t>JOSE ALBERTO VALDEZ BELTRE</t>
  </si>
  <si>
    <t>JOSE LUIS MUÑOZ PANIAGUA</t>
  </si>
  <si>
    <t>JOSE MIGUEL SELMO BRAZOBAN</t>
  </si>
  <si>
    <t>MARCOS REYES HEREDIA</t>
  </si>
  <si>
    <t>MOISES AQUINO ALBINO</t>
  </si>
  <si>
    <t>PIESSINA ALTAGRACIA ESPINOSA ROSA</t>
  </si>
  <si>
    <t>RAYMUNDO CUEVAS</t>
  </si>
  <si>
    <t>RUFINO MARTINEZ HICIANO</t>
  </si>
  <si>
    <t>SANDY FERNANDO ORTIZ CASTILLO</t>
  </si>
  <si>
    <t>VICENTE DE LA CRUZ BRAZOBAN</t>
  </si>
  <si>
    <t>WILFREDO JESUS MORENO</t>
  </si>
  <si>
    <t>XABIEL ENRIQUE CASTILLO BAUTISTA</t>
  </si>
  <si>
    <t>JOHAN BOCIO SOLANO</t>
  </si>
  <si>
    <t>CONSERJE</t>
  </si>
  <si>
    <t>ANNA FRANCHESKA MARQUEZ HERRERA</t>
  </si>
  <si>
    <t>ROSSANNA MARGARITA MARTES BREA</t>
  </si>
  <si>
    <t>CONFIANZA</t>
  </si>
  <si>
    <t>IGNACIO ALMONTE GOMEZ</t>
  </si>
  <si>
    <t>JOSE FRANCISCO MORILLO GARCIA</t>
  </si>
  <si>
    <t>JHONATAN ERNESTO CRISOSTOMO QUELIZ</t>
  </si>
  <si>
    <t>HIPOLITO RAFAEL MELO FLORENTINO</t>
  </si>
  <si>
    <t>DILEYSI MARIA RODRIGUEZ MORENO</t>
  </si>
  <si>
    <t>KEYLA PRISCILA BELTRE SANTOS</t>
  </si>
  <si>
    <t>SALVADOR CHALAS</t>
  </si>
  <si>
    <t>LIBRE NOMBRAMIENTO Y REMOCION</t>
  </si>
  <si>
    <t>VIRGILIO ANTONIO PEGUERO TORRES</t>
  </si>
  <si>
    <t>MIGUEL ENCARNACION HERNANDEZ</t>
  </si>
  <si>
    <t>MIDORI ROSA MAGOSHI FERNANDEZ</t>
  </si>
  <si>
    <t>ANGELI PAEZ NIN</t>
  </si>
  <si>
    <t>JORDANY MUÑOZ TAVAREZ</t>
  </si>
  <si>
    <t>SANTOS ANGEL SILVESTRE ARIAS</t>
  </si>
  <si>
    <t>NOMINA EMPLEADOS PERIODO PROBATORIO</t>
  </si>
  <si>
    <t>JOZSEF IMRE KOVACS MALDONADO</t>
  </si>
  <si>
    <t>NOEL ENRIQUE DEL ROSARIO TERRERO</t>
  </si>
  <si>
    <t>RUTH ESTHER BAUTISTA BENCOSME</t>
  </si>
  <si>
    <t>PREPARADO POR:</t>
  </si>
  <si>
    <t>APROBADO POR:</t>
  </si>
  <si>
    <t>Jacobo Simón</t>
  </si>
  <si>
    <t>Directora de Recursos Humanos</t>
  </si>
  <si>
    <t>VICEMINISTERIO DE MINAS</t>
  </si>
  <si>
    <t>PERIODO DE PRUEBA</t>
  </si>
  <si>
    <t>Nota: 
En atención a que la Ley 365-22 de fecha 07 de diciembre de 2022, dispone la supresión de la Corporación Dominicana de Empresas Eléctricas Estatales (CDEEE) y de la Unidad de Electrificación Rural y Sub-urbana (UERS), transfiriéndole todas sus funciones al Ministerio de Energía y Minas; 
En vista de que la Dirección de Remediación Ambiental fue transferida al Ministerio de Energía y Minas asumiendo plenamente este Ministerio, la dirección, control y administración de dicha Dirección, con sus funciones, obligaciones, presupuesto y patrimonio, pudiendo el MEM reestructurarla, reasignarle funciones y obligaciones; 
En atención de lo indicado anteriormente, el Ministerio de Energía y Minas ha asumido el personal militar que pertenecía a las instituciones previamente citadas.</t>
  </si>
  <si>
    <t>DIRECTOR ADMINISTRATIVO</t>
  </si>
  <si>
    <t>Encargado del Depto. de Registro, Control y Nómina</t>
  </si>
  <si>
    <t>DIOHANI CALVO JOAQUIN</t>
  </si>
  <si>
    <t>JAFET ISLES MERCADO</t>
  </si>
  <si>
    <t>SCARLET VANESSA GARCIA CARO</t>
  </si>
  <si>
    <t>DEPARTAMENTO DE FORMULACION, MONITOREO Y</t>
  </si>
  <si>
    <t>JONAS GABRIEL CUEVA ULLOA</t>
  </si>
  <si>
    <t>RADHAMES ENCARNACION ENCARNACION</t>
  </si>
  <si>
    <t>JOSE LUIS FELIZ</t>
  </si>
  <si>
    <t>MILCA DEL MILAGRO ARIAS SEGURA</t>
  </si>
  <si>
    <t>LUIS CESARIO MARTINEZ MEJIA</t>
  </si>
  <si>
    <t>CARLOS ARAUJO JAPA</t>
  </si>
  <si>
    <t>DAVID CEPEDA RODRIGUEZ</t>
  </si>
  <si>
    <t>JUAN BELMIN RODRIGUEZ GARCIA</t>
  </si>
  <si>
    <t>RAMON ANTONIO RODRIGUEZ MINYETY</t>
  </si>
  <si>
    <t>ROBERTO DURAN OGANDO</t>
  </si>
  <si>
    <t>RAMON VINICIO BURET MONTAS</t>
  </si>
  <si>
    <t>EDGAR DEL PILAR SANCHEZ SOSA</t>
  </si>
  <si>
    <t>MARLENE MARIA BONIFACIO COLLADO</t>
  </si>
  <si>
    <t>SAONY CESPEDES LEMOS</t>
  </si>
  <si>
    <t>RAFAEL PEÑA TEJADA</t>
  </si>
  <si>
    <t>ENMANUEL FERREIRA PEREZ</t>
  </si>
  <si>
    <t>ORLANDO ALBERTO PIZANO RODRIGUEZ</t>
  </si>
  <si>
    <t>VICTOR MANUEL FRIAS PEREZ</t>
  </si>
  <si>
    <t>CARACTER EVENTUAL</t>
  </si>
  <si>
    <t>JULIO ERNESTO ESPAILLAT LAMARCHE</t>
  </si>
  <si>
    <t>DANIEL ANTONIO GALVA BENITEZ</t>
  </si>
  <si>
    <t>ELVI ALFREDO LORA RODRIGUEZ</t>
  </si>
  <si>
    <t>GENRY BARTOLO CHAVEZ JIMENEZ</t>
  </si>
  <si>
    <t>JAIDEN EPAMINONDAS BLANCO</t>
  </si>
  <si>
    <t>ROSSANNA BIDO BRIOSO</t>
  </si>
  <si>
    <t>MOISES ADAMES ROA</t>
  </si>
  <si>
    <t>RAFAEL CASTILLO</t>
  </si>
  <si>
    <t>CRISTINA IVELISSE JIMENEZ</t>
  </si>
  <si>
    <t>CESAR AUGUSTO ALVARADO FIS</t>
  </si>
  <si>
    <t>DIONICIO VENTURA CRUZ</t>
  </si>
  <si>
    <t>JUAN ANTONIO FABIAN BAUTISTA</t>
  </si>
  <si>
    <t>ABIGAIL ACEVEDO BATISTA</t>
  </si>
  <si>
    <t>HECTOR JULIO ALVARADO</t>
  </si>
  <si>
    <t>JOEL JOSE FRIAS MARTINEZ</t>
  </si>
  <si>
    <t>ARAFREISY REYNOSO AMPARO</t>
  </si>
  <si>
    <t>EDWIN DE JESUS FAJARDO PEÑA</t>
  </si>
  <si>
    <t>CINDY ESTHEFANIA NUÑEZ TAPIA</t>
  </si>
  <si>
    <t>GERARD MAURICIO MARTINEZ CASTILLO</t>
  </si>
  <si>
    <t>AUXILIAR DE CAMPO</t>
  </si>
  <si>
    <t>ADRIAN KENNY ACOSTA RAMÍREZ</t>
  </si>
  <si>
    <t>OPERADOR DE EQUIPO</t>
  </si>
  <si>
    <t>DARIOLA CASTILLO ATILE</t>
  </si>
  <si>
    <t>JENNY SUHEIT PIMENTEL MERCADO</t>
  </si>
  <si>
    <t>DIANA MARIA ACEVEDO</t>
  </si>
  <si>
    <t>HILARIA VILLANUEVA GIL</t>
  </si>
  <si>
    <t>DANIEL ANTONIO DE JESUS FIGUEROA</t>
  </si>
  <si>
    <t>ANA ESTHER JIMENEZ DE LA ROSA</t>
  </si>
  <si>
    <t>ANABEL MARTINEZ HEREDIA</t>
  </si>
  <si>
    <t>GLADIS MELISSA RODRIGUEZ DE LOS SANT</t>
  </si>
  <si>
    <t>KEINY SOLAINI GUZMAN MANZUETA</t>
  </si>
  <si>
    <t>LEONARDO RAYMUNDO VASQUEZ PEREZ</t>
  </si>
  <si>
    <t>SINDY RUBY DE LA CRUZ OZUNA</t>
  </si>
  <si>
    <t>SONIA THALIA FERNANDEZ DEFFER</t>
  </si>
  <si>
    <t>JEREMIAS CUELLO EVANGELISTA</t>
  </si>
  <si>
    <t>MILAINE ORQUIDIA DIAZ FELIZ</t>
  </si>
  <si>
    <t>BARVARA MIESES VALVERDE</t>
  </si>
  <si>
    <t>ANALISTA LEGAL</t>
  </si>
  <si>
    <t>TECNICO EN MANTENIMIENTO</t>
  </si>
  <si>
    <t>RAFAEL BRITO CORALES</t>
  </si>
  <si>
    <t>ENCARGADO (A)</t>
  </si>
  <si>
    <t>COORDINADOR REGIONAL</t>
  </si>
  <si>
    <t>COORD. DE PRENSA</t>
  </si>
  <si>
    <t>COORDINADOR PROVINCIAL</t>
  </si>
  <si>
    <t>COORD. RELACIONES PUBLICAS</t>
  </si>
  <si>
    <t>ASISTENTE DEL DESPACHO</t>
  </si>
  <si>
    <t>ADMINISTRADOR BASE DE DATOS</t>
  </si>
  <si>
    <t>SUPERVISOR TRANSPORTACION</t>
  </si>
  <si>
    <t>SUPERVISOR (A) MAYORDOMIA</t>
  </si>
  <si>
    <t>SUPERVISOR AMBIENTAL</t>
  </si>
  <si>
    <t>ANALISTA DE RECURSOS HUMANOS</t>
  </si>
  <si>
    <t>ANALISTA FINANCIERA</t>
  </si>
  <si>
    <t>ANALISTA CALIDAD EN LA GESTION</t>
  </si>
  <si>
    <t>TECNICO ADMINISTRATIVO</t>
  </si>
  <si>
    <t>TECNICO ELECTRICISTA</t>
  </si>
  <si>
    <t>TECNICO AMBIENTALISTA</t>
  </si>
  <si>
    <t>ARQUITECTO (A)</t>
  </si>
  <si>
    <t>GESTOR DE PROTOCOLO</t>
  </si>
  <si>
    <t>TECNICO CONTABILIDAD</t>
  </si>
  <si>
    <t>AUXILIAR</t>
  </si>
  <si>
    <t>ASISTENTE</t>
  </si>
  <si>
    <t>ABOGADO (A)</t>
  </si>
  <si>
    <t>FACILITADOR</t>
  </si>
  <si>
    <t>FACILITADOR PROVINCIAL</t>
  </si>
  <si>
    <t>ADMINSTRADOR/A SEGURIDAD TECNO</t>
  </si>
  <si>
    <t>OPERADOR (A)</t>
  </si>
  <si>
    <t>ANALISTA FINANCIERO</t>
  </si>
  <si>
    <t>ESPECIALISTA</t>
  </si>
  <si>
    <t>INGENIERO SUPERVISOR</t>
  </si>
  <si>
    <t>LISTERO</t>
  </si>
  <si>
    <t>ENCARGADO DE SEGURIDAD OPERACIONAL</t>
  </si>
  <si>
    <t>ENCARGADO DE SEGURIDAD FISICA</t>
  </si>
  <si>
    <t>WILQUELI DE LOS SANTOS RODRIGUEZ</t>
  </si>
  <si>
    <t>PASANTE</t>
  </si>
  <si>
    <t>GIOVANNI EMILIO BLOISE GARCIA</t>
  </si>
  <si>
    <t>RAMON ARTURO HERNANDEZ VALDEZ</t>
  </si>
  <si>
    <t>RICARDO PEREZ YAN</t>
  </si>
  <si>
    <t>CORNELIO ISAIAS MARTINEZ SANTOS</t>
  </si>
  <si>
    <t>JORGE VENTURA TORIBIO</t>
  </si>
  <si>
    <t>JOSE MIGUEL LORA PALMA</t>
  </si>
  <si>
    <t>RUBEN PEREZ DIPRE</t>
  </si>
  <si>
    <t>RACHELL ONEIDA VALENTINE SENA</t>
  </si>
  <si>
    <t>SEGURIDAD</t>
  </si>
  <si>
    <t>DESPACHO DEL MINISTRO</t>
  </si>
  <si>
    <t>JOSE ALTAGRACIA ROMERO LORENZO</t>
  </si>
  <si>
    <t>LISMERY LORENZO NAVARRO</t>
  </si>
  <si>
    <t>PEDRO CAMPUSANO ALCANTARA</t>
  </si>
  <si>
    <t>CRISTIAN ABAD MENDEZ VALERIO</t>
  </si>
  <si>
    <t>EBANISTA</t>
  </si>
  <si>
    <t>JOEL SANCHEZ VELEZ</t>
  </si>
  <si>
    <t>FELIX MARIA REYES GUZMAN</t>
  </si>
  <si>
    <t>VICEMINISTERIO DE ENERGIA ELECTRICA-MEM</t>
  </si>
  <si>
    <t>ORIANA LIRANZO MONTERO</t>
  </si>
  <si>
    <t>RAZZIEL STARLING CASTILLO TAPIA</t>
  </si>
  <si>
    <t>REGINA ESPERANZA DE LA CRUZ FELIZ</t>
  </si>
  <si>
    <t>TECNICO ATENCION AL CIUDADANO</t>
  </si>
  <si>
    <t>DEPARTAMENTO DE SERVICIOS GENERALES- MEM</t>
  </si>
  <si>
    <t>DIRECCION DE ELECTRIFICACION RURAL Y SUB</t>
  </si>
  <si>
    <t>EMELSON DE JESUS BAEZ FELIZ</t>
  </si>
  <si>
    <t>ROSY ARIAS MESON</t>
  </si>
  <si>
    <t>EDUVIGIS CORONADO ROSARIO</t>
  </si>
  <si>
    <t>TERESA MARIA DE REGLA MOTA ESTEVEZ</t>
  </si>
  <si>
    <t>ORDY LENIN LOPEZ TORRES</t>
  </si>
  <si>
    <t>DIRECCION ADMINISTRATIVO- MEM</t>
  </si>
  <si>
    <t>DIRECTOR (A)</t>
  </si>
  <si>
    <t>PARALEGAL</t>
  </si>
  <si>
    <t>GEOLOGO (A)</t>
  </si>
  <si>
    <t>DIRECCION DE GESTION SOCIAL Y COMUNITARI</t>
  </si>
  <si>
    <t>DIRECCION DE ASUNTOS AMBIENTALES-MEM</t>
  </si>
  <si>
    <t>DIRECCION DE ANALISIS ECONOMICO Y FINANC</t>
  </si>
  <si>
    <t>DIRECCION FINANCIERA- MEM</t>
  </si>
  <si>
    <t>VICEMINISTERIO DE INNOVACION Y TRANSICIO</t>
  </si>
  <si>
    <t>DEPARTAMENTO DE COMPRAS Y CONTRATACIONES</t>
  </si>
  <si>
    <t>DEPARTAMENTO DE EVALUACION DEL DESEMPEÑO</t>
  </si>
  <si>
    <t>DEPARTAMENTO DE CONTABILIDAD- MEM</t>
  </si>
  <si>
    <t>DEPARTAMENTO DE PRESUPUESTO- MEM</t>
  </si>
  <si>
    <t>SOPORTE TECNICO INTERINO</t>
  </si>
  <si>
    <t>DIRECCION ADMINISTRATIVA - MEM</t>
  </si>
  <si>
    <t>DIRECCION JURIDICA</t>
  </si>
  <si>
    <t>ADMINISTRADOR INTERINO DE REDES Y COMUNIC</t>
  </si>
  <si>
    <t>PROYECTO TIERRAS RARAS</t>
  </si>
  <si>
    <t>ANGEL MIGUEL MENDEZ FLORIAN</t>
  </si>
  <si>
    <t>EDELSON GUZMAN</t>
  </si>
  <si>
    <t>JOSE RAMON PERALTA SILVERIO</t>
  </si>
  <si>
    <t>LENNYS MARIA MELLA ROSARIO DE GUZMAN</t>
  </si>
  <si>
    <t>SANTO FIDEL FLORIAN MEDINA</t>
  </si>
  <si>
    <t>ISMAEL GALVAN MENDEZ</t>
  </si>
  <si>
    <t>REMY DANIEL ARAUJO LOPEZ</t>
  </si>
  <si>
    <t>MINISTRO (A)</t>
  </si>
  <si>
    <t>VICEMINISTRO (A) DE AHORRO ENE</t>
  </si>
  <si>
    <t>VICEMINISTRO (A) DE SEGURIDAD</t>
  </si>
  <si>
    <t>VICEMINISTRO (A) DE MINAS</t>
  </si>
  <si>
    <t>VICEMINISTRO DE ENERGIA</t>
  </si>
  <si>
    <t>VICEMINISTRO (A) DE HIDROCARBU</t>
  </si>
  <si>
    <t>DIRECTOR RELACIONES INTERNACI</t>
  </si>
  <si>
    <t>DIRECTOR DE REMEDIACION MINERA</t>
  </si>
  <si>
    <t>DIR. REGULACION, IMPORTACION Y</t>
  </si>
  <si>
    <t>ENCARGADO (A) DEPTO. REGISTRO</t>
  </si>
  <si>
    <t>ENC. DEPARTAMENTO REGULACION M</t>
  </si>
  <si>
    <t>ENC. DEPTO. CONTROL AMB.</t>
  </si>
  <si>
    <t>ENC. DEPARTAMENTO TECNICO</t>
  </si>
  <si>
    <t>ENCARGADA DE LA SECCION DE ARC</t>
  </si>
  <si>
    <t>ENC. DEPARTAMENTO COOPERACION</t>
  </si>
  <si>
    <t>ENCARGADO (A) DEPTO. DESARROLL</t>
  </si>
  <si>
    <t>ENCARGADO (A) FORMULACION, MON</t>
  </si>
  <si>
    <t>ENC. DEPARTAMENTO DE LITIGIO</t>
  </si>
  <si>
    <t>SUB-DIRECTOR TECNICO</t>
  </si>
  <si>
    <t>ASESOR</t>
  </si>
  <si>
    <t>ASESORA FINANCIERA</t>
  </si>
  <si>
    <t>ASESOR (A) RECURSOS HUMANOS</t>
  </si>
  <si>
    <t>COORD. EVENTOS INTERNACIONALES</t>
  </si>
  <si>
    <t>COORD. CONTRATOS ESPECIALES</t>
  </si>
  <si>
    <t>COORDINADOR DE EVENTOS Y PROTO</t>
  </si>
  <si>
    <t>ASISTENTE DE DESPACHO</t>
  </si>
  <si>
    <t>SUPERVISOR DE ALMACEN Y SUMINI</t>
  </si>
  <si>
    <t>SUPERVISOR ALMACEN</t>
  </si>
  <si>
    <t>GESTOR ENERGETICO</t>
  </si>
  <si>
    <t>DISEÑADOR GRAFICO</t>
  </si>
  <si>
    <t>CAMAROGRAFO</t>
  </si>
  <si>
    <t>FOTOGRAFO (A)</t>
  </si>
  <si>
    <t>SECRETARIA</t>
  </si>
  <si>
    <t>AUXILIAR ALMACEN Y SUMINISTRO</t>
  </si>
  <si>
    <t>AUXILIAR DE TRANSPORTACION</t>
  </si>
  <si>
    <t>AUXILIAR ARCHIVO</t>
  </si>
  <si>
    <t>AUX. EVENTOS Y PROTOCOLO</t>
  </si>
  <si>
    <t>AYUDANTE</t>
  </si>
  <si>
    <t>AYUDANTE DE MANTENIMIENTO</t>
  </si>
  <si>
    <t>ASISTENTE EJECUTIVA</t>
  </si>
  <si>
    <t>SECRETARIA EJECUTIVA</t>
  </si>
  <si>
    <t>ASISTENTE TECNICO</t>
  </si>
  <si>
    <t>SECRETARIO (A)</t>
  </si>
  <si>
    <t>FACILITADOR MUNICIPAL</t>
  </si>
  <si>
    <t>TECNICO POLITICAS AHORRO ENERG</t>
  </si>
  <si>
    <t>ENFERMERA (PRAMPV)</t>
  </si>
  <si>
    <t>MECANICO</t>
  </si>
  <si>
    <t>PLOMERO</t>
  </si>
  <si>
    <t>SOLDADOR</t>
  </si>
  <si>
    <t>MENSAJERO INTERNO</t>
  </si>
  <si>
    <t>MENSAJERO EXTERNO</t>
  </si>
  <si>
    <t>MENSAJERA INTERNA</t>
  </si>
  <si>
    <t>RECEPCIONISTA</t>
  </si>
  <si>
    <t>VIGILANTE</t>
  </si>
  <si>
    <t>CHOFER DE LA SUB-ADM.</t>
  </si>
  <si>
    <t>SERV.DOM.AREA COCINA</t>
  </si>
  <si>
    <t>CAMARERO DEL DESPACHO</t>
  </si>
  <si>
    <t>CAMARERA</t>
  </si>
  <si>
    <t>CAMARERO</t>
  </si>
  <si>
    <t>PARQUEADOR</t>
  </si>
  <si>
    <t>LAVADOR VEHICULOS</t>
  </si>
  <si>
    <t>OPERADOR DE  CONTROL (PRAMPV)</t>
  </si>
  <si>
    <t>OPERADOR TRATOR (PRAMPV)</t>
  </si>
  <si>
    <t>OPERADOR EQ.PES. (PRAMPV)</t>
  </si>
  <si>
    <t>CAPATAZ EN LOS VIVEROS</t>
  </si>
  <si>
    <t>CAPATAZ</t>
  </si>
  <si>
    <t>OBRERO</t>
  </si>
  <si>
    <t>OBRERO (A)</t>
  </si>
  <si>
    <t>OBRERO EN LOS VIVEROS</t>
  </si>
  <si>
    <t>OBRERO EN FINCAS</t>
  </si>
  <si>
    <t>MINISTERIO DE ENERGIA Y MINAS</t>
  </si>
  <si>
    <t>DIRECCION DE EXPLORACION Y PRODUCCION DE</t>
  </si>
  <si>
    <t>DEPARTAMENTO DE PROTECCION RADIOLOGICA Y</t>
  </si>
  <si>
    <t>DEPARTAMENTO DE REGISTRO, CONTROL Y NOMI</t>
  </si>
  <si>
    <t>DEPARTAMENTO TECNICO DE EXPLORACION HIDR</t>
  </si>
  <si>
    <t>DIVISION DE CORRESPONDENCIA Y ARCHIVO- M</t>
  </si>
  <si>
    <t>DEPARTAMENTO DE COOPERACION INTERNACIONA</t>
  </si>
  <si>
    <t>DIRECCION DE ENERGIA CONVENCIONAL- MEM</t>
  </si>
  <si>
    <t>DEPARTAMENTO DE LITIGIOS- MEM</t>
  </si>
  <si>
    <t>DEPARTAMENTO DE PRENSA- MEM</t>
  </si>
  <si>
    <t>DIRECCION DE ENERGIA RENOVABLE- MEM</t>
  </si>
  <si>
    <t>DIRECCION DE PARQUE TEMATICO DE ENERGIA</t>
  </si>
  <si>
    <t>DIVISION DE TRANSPORTACION- MEM</t>
  </si>
  <si>
    <t>DIVISION DE ALMACEN Y SUMINISTRO- MEM</t>
  </si>
  <si>
    <t>DEPARTAMENTO DE MANTENIMIENTO- MEM</t>
  </si>
  <si>
    <t>DIVISION DE MAYORDOMIA- MEM</t>
  </si>
  <si>
    <t>DEPARTAMENTO DE RELACIONES LABORALES Y S</t>
  </si>
  <si>
    <t>DEPARTAMENTO DE TESORERIA- MEM</t>
  </si>
  <si>
    <t>DEPARTAMENTO DE CALIDAD EN LA GESTION-ME</t>
  </si>
  <si>
    <t>DIVISION DE PLANTA FISICA- MEM</t>
  </si>
  <si>
    <t>DIRECCION DE POLITICAS DE AHORRO Y EFICI</t>
  </si>
  <si>
    <t>DEPARTAMENTO DE CONTROL DE BIENES- MEM</t>
  </si>
  <si>
    <t>DEPARTAMENTO DE IGUALDAD DE GENERO-MEM</t>
  </si>
  <si>
    <t>DEPARTAMENTO DE SEGURIDAD Y MONITOREO TI</t>
  </si>
  <si>
    <t>DIVISION DE TALLER- MEM</t>
  </si>
  <si>
    <t>DEPARTAMENTO DE SEGURIDAD-MEM</t>
  </si>
  <si>
    <t>SUPERVISOR DE SEGURIDAD</t>
  </si>
  <si>
    <t>ZENEIDA SEVERINO MARTE</t>
  </si>
  <si>
    <t>ASESOR COMPRAS</t>
  </si>
  <si>
    <t>CANDY LISBET OTAÑEZ MARMOLEJOS</t>
  </si>
  <si>
    <t>FRANCIS JAVIER PEREZ DIAZ</t>
  </si>
  <si>
    <t>JOSE LUIS PEREZ FLORIAN</t>
  </si>
  <si>
    <t>FELIX JUAN CUELLO SOLANO</t>
  </si>
  <si>
    <t>HECTOR BIENVENIDO TURBI MOJICA</t>
  </si>
  <si>
    <t>JOHANEL MENDEZ VIDAL</t>
  </si>
  <si>
    <t>AMANDA PICHARDO DE LA CRUZ</t>
  </si>
  <si>
    <t>BRYAN LEONARDO CORPORAN</t>
  </si>
  <si>
    <t>ESTEISY DEL CARMEN CAPELLAN BAEZ</t>
  </si>
  <si>
    <t>LUIS DAVID RODRIGUEZ</t>
  </si>
  <si>
    <t>SEVERIANA ROSARIO SUERO</t>
  </si>
  <si>
    <t>URIEL NICOLAS HERRERA GUERRERO</t>
  </si>
  <si>
    <t>FRANCIS YONAURIS MENDOZA SANTOS</t>
  </si>
  <si>
    <t>SINDY SLEYSY CIPRIAN FEBRILLET</t>
  </si>
  <si>
    <t>BARTOLO DE LA CRUZ</t>
  </si>
  <si>
    <t>HADHYSON MANUEL HILARIO PEREZ</t>
  </si>
  <si>
    <t>JOSE CIRILO REYNOSO AMPARO</t>
  </si>
  <si>
    <t>JOSE FRANCISCO GONZALEZ ROSA</t>
  </si>
  <si>
    <t>LUCIANO ROMERO MARIANO</t>
  </si>
  <si>
    <t>MELIDO SANCHEZ MARTE</t>
  </si>
  <si>
    <t>Kirsys Santiago Nin</t>
  </si>
  <si>
    <t>SEPTIEMBRE 2024</t>
  </si>
  <si>
    <t>JUANA DANCARLY TAVAREZ PEÑA</t>
  </si>
  <si>
    <t>SHAMIL NINOSKA MORENO VERAS</t>
  </si>
  <si>
    <t>CLAUDIA MATILDE MENDEZ FERNANDEZ</t>
  </si>
  <si>
    <t>MARY ANGELY DEL SOCORRO ROJAS DE JES</t>
  </si>
  <si>
    <t>ROSSANA RAMONA FIGUEROA VIDAL</t>
  </si>
  <si>
    <t>KIRSIS MARISOL SANTIAGO NIN</t>
  </si>
  <si>
    <t>DILAN MARTINEZ BELTRES</t>
  </si>
  <si>
    <t>GLORIA MARIA CONTRERAS ALCANTARA</t>
  </si>
  <si>
    <t>VIANKA VIRGINIA MERCEDES LAUREANO</t>
  </si>
  <si>
    <t>CARLOS JOSE AQUINO FELIPE</t>
  </si>
  <si>
    <t>ALBERTO JOSE TAVERAS TAVERAS</t>
  </si>
  <si>
    <t>ALEXANDER MARTINEZ BONILLA</t>
  </si>
  <si>
    <t>CIBELY RAMIREZ SANCHEZ</t>
  </si>
  <si>
    <t>RAMON RODRIGUEZ HERNANDEZ</t>
  </si>
  <si>
    <t>SUANNY KIAVETH ACOSTA MORILLO</t>
  </si>
  <si>
    <t>BELKIS KIRUDIS DE LA ALT MARCHENA MA</t>
  </si>
  <si>
    <t>RAMON ANIBAL DE LEON MORALES</t>
  </si>
  <si>
    <t>PAULA TEJADA HERRERA</t>
  </si>
  <si>
    <t>VLADIMIR SANTOS CARVAJAL</t>
  </si>
  <si>
    <t>YULENDYS MERCEDES JORGE VALERIO</t>
  </si>
  <si>
    <t>JADES MARIEL RODRIGUEZ ROSARIO</t>
  </si>
  <si>
    <t>DIRECCION DE PROGRAMAS Y DIFUSION DE LA</t>
  </si>
  <si>
    <t>DIRECCION DE POLITICAS Y SERVICIOS NUCLE</t>
  </si>
  <si>
    <t>DIRECCION DE REGULACION, IMPORTACION Y U</t>
  </si>
  <si>
    <t>DIRECCION DE MERCADO ELECTRICO-MEM</t>
  </si>
  <si>
    <t>DIRECCION DE ESTADISTICAS SECTORIALES-ME</t>
  </si>
  <si>
    <t>DIRECCION DE PROMOCION MINERA- MEM</t>
  </si>
  <si>
    <t>DIRECTOR DE RECURSOS HUMANOS</t>
  </si>
  <si>
    <t>DIRECTOR DE COMUNICACIONES</t>
  </si>
  <si>
    <t>DIRECTOR SEGURIDAD ENERGETICA</t>
  </si>
  <si>
    <t>DIRECTOR FINANCIERO</t>
  </si>
  <si>
    <t>DIRECTOR (A) JURIDICO</t>
  </si>
  <si>
    <t>DIRECTOR DE TECNOLOGIAS DE LA</t>
  </si>
  <si>
    <t>DIRECTOR (A) TECNICO (A)</t>
  </si>
  <si>
    <t>DIRECCION TECNICA EN MINAS- MEM</t>
  </si>
  <si>
    <t>DIRECTOR (A) RECURSOS HUMANOS</t>
  </si>
  <si>
    <t>DIRECTOR(A) DE PROGRAMAS ESPEC</t>
  </si>
  <si>
    <t>DIRECTOR (A) COMUNICACIONES</t>
  </si>
  <si>
    <t>DIRECTOR (A) DE PLANIFICACION</t>
  </si>
  <si>
    <t>DIR. POLITICAS DE AHORRO Y EFI</t>
  </si>
  <si>
    <t>DIR. INFRAESTRUCTURA ENERGETIC</t>
  </si>
  <si>
    <t>DIR. PROMOCION USO RACIONAL EN</t>
  </si>
  <si>
    <t>DIRECCION DE PROMOCION DEL USO RACIONAL</t>
  </si>
  <si>
    <t>DEPARTAMENTO DE SEGURIDAD Y FISCALIZACIO</t>
  </si>
  <si>
    <t>DEPARTAMENTO DE ESTUDIO Y SEGUIMIENTO OP</t>
  </si>
  <si>
    <t>DEPARTAMENTO DE ADMINISTRACION DE PROYEC</t>
  </si>
  <si>
    <t>ENC. ORGANIZACION DEL TRABAJO</t>
  </si>
  <si>
    <t>DEPARTAMENTO DE ORGANIZACION DEL TRABAJO</t>
  </si>
  <si>
    <t>DEPARTAMENTO DE PROYECTOS DE INFRAESTRCU</t>
  </si>
  <si>
    <t>DEPARTAMENTO DE GESTION DE RIESGOS SECTO</t>
  </si>
  <si>
    <t>DEPARTAMENTO DE SERVICIOS NUCLEARES Y AS</t>
  </si>
  <si>
    <t>DEPARTAMENTO DE PROMOCION DEL USO RACION</t>
  </si>
  <si>
    <t>ENC. DPTO. TESORERIA</t>
  </si>
  <si>
    <t>ENC. FISCALIZACION</t>
  </si>
  <si>
    <t>DEPARTAMENTO DE FISCALIZACION MINERA- ME</t>
  </si>
  <si>
    <t>ENC. DE EQUIDAD DE GENERO</t>
  </si>
  <si>
    <t>ENC. DPTO. SEGURIDAD Y MONITOR</t>
  </si>
  <si>
    <t>ENC. CONTROL DE BIENES</t>
  </si>
  <si>
    <t>ENC. DE ARCHIVO</t>
  </si>
  <si>
    <t>ENC. DE DIV. DE TRANSPORTACION</t>
  </si>
  <si>
    <t>ENC. DE SERVICIOS GENERALES</t>
  </si>
  <si>
    <t>ENC. DEPTO. EVALUACION DEL DES</t>
  </si>
  <si>
    <t>ENC. DIV. ACTIVOS FIJOS</t>
  </si>
  <si>
    <t>DIVISION DE ACTIVO FIJO- MEM</t>
  </si>
  <si>
    <t>ENCARGADO (A) DIVISION ARCHIVO</t>
  </si>
  <si>
    <t>ENC. DPTO. ADMINISTRACION SERV</t>
  </si>
  <si>
    <t>ENC. DPTO. DE OPERACIONES</t>
  </si>
  <si>
    <t>ENC. DPTO. ELABORACION DOCUMEN</t>
  </si>
  <si>
    <t>ENC. DPTO. RELACIONES LABORALE</t>
  </si>
  <si>
    <t>ENCARGADA ADMINISTRATIVA</t>
  </si>
  <si>
    <t>ENCARGADA DE RELACIONES PUBLIC</t>
  </si>
  <si>
    <t>ENC. DPTO. PRESUPUESTO</t>
  </si>
  <si>
    <t>ENC. DPTO. DE CONTABILIDAD</t>
  </si>
  <si>
    <t>ENCARGADO (A) DEPTO. RECLUTAMI</t>
  </si>
  <si>
    <t>DEPARTAMENTO DE RECLUTAMIENTO Y SELECCIO</t>
  </si>
  <si>
    <t>ENCARGADO (A) DIVISION CORRESP</t>
  </si>
  <si>
    <t>ENCARGADO(A) DIV. MAYORDOMIA</t>
  </si>
  <si>
    <t>ENCARGADO (A) SECCION</t>
  </si>
  <si>
    <t>ENCARGADO (A) DIVISION DE ALMA</t>
  </si>
  <si>
    <t>ENCARGADO DE LA OFICINA DE ACC</t>
  </si>
  <si>
    <t>ENCARGADO PRENSA</t>
  </si>
  <si>
    <t>ENC. DE DOCUMENTACION E INFOMA</t>
  </si>
  <si>
    <t>ENC. DEPTO. DE COMPRAS Y CONTR</t>
  </si>
  <si>
    <t>COORDINADOR DE PROTOCOLO</t>
  </si>
  <si>
    <t>COORD. PROGRAMAS ESPECIALES</t>
  </si>
  <si>
    <t>ANALISTA CAPACITACION Y DESARR</t>
  </si>
  <si>
    <t>COORDINADOR (A) DESPACHO</t>
  </si>
  <si>
    <t>COORDINADOR (A) GESTION AMBIEN</t>
  </si>
  <si>
    <t>CORRDINADOR DE SERVICIOS GENER</t>
  </si>
  <si>
    <t>SUPERVISORA</t>
  </si>
  <si>
    <t>GESTOR (A)</t>
  </si>
  <si>
    <t>ANALISTA DE SALUD Y SEGURIDAD</t>
  </si>
  <si>
    <t>ENC. DEPTO. COMPRAS Y CONT.</t>
  </si>
  <si>
    <t>ANALISTA DE COMPRAS Y CONTRATA</t>
  </si>
  <si>
    <t>ANALISTA DE CONTROL DE BIENES</t>
  </si>
  <si>
    <t>ANALISTA DE CALIDAD</t>
  </si>
  <si>
    <t>ANALISTA DE DATOS ESTADISTICOS</t>
  </si>
  <si>
    <t>ANALISTA DE DOCUMENTACION</t>
  </si>
  <si>
    <t>ANALISTA DE PLANIFICACION</t>
  </si>
  <si>
    <t>ANALISTA FORM., MONITOREO Y EV</t>
  </si>
  <si>
    <t>ANALISTA DE PRENSA</t>
  </si>
  <si>
    <t>ANALISTA DE RELACIONES LABORAL</t>
  </si>
  <si>
    <t>ANALISTA DE RECLUTAMIENTO Y SE</t>
  </si>
  <si>
    <t>ANALISTA DE REGISTRO Y CONTROL</t>
  </si>
  <si>
    <t>ANALISTA DE REDES</t>
  </si>
  <si>
    <t>ANALISTA DE REDES SOCIALES</t>
  </si>
  <si>
    <t>ANALISTA DE REVISION Y CONTROL</t>
  </si>
  <si>
    <t>ANALISTA DESARROLLO INSTITUCIO</t>
  </si>
  <si>
    <t>ANALISTA NOMINAS</t>
  </si>
  <si>
    <t>ANALISTA SISTEMAS INFORMATICOS</t>
  </si>
  <si>
    <t>TECNICO DE MULTIMEDIA</t>
  </si>
  <si>
    <t>TECNICO DE COMUNICACIONES</t>
  </si>
  <si>
    <t>TECNICO ACCESO INFORMACION</t>
  </si>
  <si>
    <t>TECNICO DE TESORERIA</t>
  </si>
  <si>
    <t>TECNICO DE RECURSOS HUMANOS</t>
  </si>
  <si>
    <t>TECNICO EN ARCHIVISTICA</t>
  </si>
  <si>
    <t>ANALISTA PRESUPUESTO</t>
  </si>
  <si>
    <t>ENC. CUENTAS POR PAGAR</t>
  </si>
  <si>
    <t>DIVISION DE CUENTAS POR PAGAR- MEM</t>
  </si>
  <si>
    <t>GESTOR DE REDES SOCIALES</t>
  </si>
  <si>
    <t>TESORERO</t>
  </si>
  <si>
    <t>RELACIONADOR PUBLICO</t>
  </si>
  <si>
    <t>AGRIMENSOR</t>
  </si>
  <si>
    <t>DEPARTAMENTO DE REGULACION MINERA- MEM</t>
  </si>
  <si>
    <t>PERIODISTA</t>
  </si>
  <si>
    <t>MEDICO</t>
  </si>
  <si>
    <t>ENFERMERA</t>
  </si>
  <si>
    <t>ENTRENADOR A</t>
  </si>
  <si>
    <t>WEB MASTER</t>
  </si>
  <si>
    <t>SOPORTE USUARIO</t>
  </si>
  <si>
    <t>ADMINISTRADOR REDES Y COMUNICA</t>
  </si>
  <si>
    <t>ADMINISTRADOR/A SEGURIDAD TECN</t>
  </si>
  <si>
    <t>OFICIAL DE SERVICIOS</t>
  </si>
  <si>
    <t>OFICIAL</t>
  </si>
  <si>
    <t>OFICIAL DE ATENCION AL CIUDADA</t>
  </si>
  <si>
    <t>INGENIERO INTERINO</t>
  </si>
  <si>
    <t>JAIRO ALCANTARA VALDEZ</t>
  </si>
  <si>
    <t>ANDERSON MONTERO LOPEZ</t>
  </si>
  <si>
    <t>FRANCIS LEONARDO VENTURA SOTO</t>
  </si>
  <si>
    <t>ROBERT DE OLEO COLAS</t>
  </si>
  <si>
    <t>TIRSO GUZMAN MEDINA</t>
  </si>
  <si>
    <t>KENNEDY JHONATAN LUNA RODRIGUEZ</t>
  </si>
  <si>
    <t>ELVIS ANTONIO ABREU ENCARNACION</t>
  </si>
  <si>
    <t>ENCARGADO DE SEGURIDAD</t>
  </si>
  <si>
    <t>WELLINGTON JAVIER COLON SOLIS</t>
  </si>
  <si>
    <t>GREGORI GUZMAN ROSARIO</t>
  </si>
  <si>
    <t>MIGUEL ANGEL JIMENEZ</t>
  </si>
  <si>
    <t>JOSE JOAQUIN MARTE MARTE</t>
  </si>
  <si>
    <t>ESTALIN AQUINO LARA</t>
  </si>
  <si>
    <t>VALENTIN ESTEBAN RAMIREZ</t>
  </si>
  <si>
    <t>FRANKLYN CLETO ROSARIO</t>
  </si>
  <si>
    <t>WILDYS EMILIO TRINIDAD MENDEZ</t>
  </si>
  <si>
    <t>ESCARLET ELIZABETH BURGOS GARCIA</t>
  </si>
  <si>
    <t>FRANKLIN HILARIO MONTILLA</t>
  </si>
  <si>
    <t>DIOMEDES OMAR RAMOS ANDUJAR</t>
  </si>
  <si>
    <t>NELSON EDDY RODRIGUEZ RODRIGUEZ</t>
  </si>
  <si>
    <t>PEDRO EUSEBIO ALMONTE</t>
  </si>
  <si>
    <t>RIUSON SIMON MENDEZ FLORES</t>
  </si>
  <si>
    <t>GUILLERMO SMITH HIDALGO</t>
  </si>
  <si>
    <t>EDDY LUIS HERNANDEZ</t>
  </si>
  <si>
    <t>SEPTIEMBRE  2024</t>
  </si>
  <si>
    <t>GLASMIRY ELIZABETH VARGAS BOCIO</t>
  </si>
  <si>
    <t>ENC. MANTENIMIENTO</t>
  </si>
  <si>
    <t>ALERDYS ZULEIKA DIAZ MARTE</t>
  </si>
  <si>
    <t>ENC. RELACIONES PUBLICAS</t>
  </si>
  <si>
    <t>EVELYN YULISSA ALVAREZ CEBALLOS</t>
  </si>
  <si>
    <t>MARIA SULENYI COSS DE LA ROSA</t>
  </si>
  <si>
    <t>JOEL ADRIAN SANTOS ECHAVARRIA</t>
  </si>
  <si>
    <t>JACQUELYN JOSEFINA NIVAR COSS</t>
  </si>
  <si>
    <t>KARLEN PALOMA RODRIGUEZ VARGAS</t>
  </si>
  <si>
    <t>REBECA ISABEL MARTINEZ MORONTA</t>
  </si>
  <si>
    <t>BERNI ZAHIRI JONES RAMIREZ</t>
  </si>
  <si>
    <t>GLORIAN MARTINEZ PERALTA</t>
  </si>
  <si>
    <t>LAURA CRISTINA BREA CORDERO</t>
  </si>
  <si>
    <t>AGUSTIN BIDO BIDO</t>
  </si>
  <si>
    <t>RAMON MERCEDES MUESES</t>
  </si>
  <si>
    <t>ANGELA MARIA PAULINO BONILLA</t>
  </si>
  <si>
    <t>COORDINADOR DESPACHO</t>
  </si>
  <si>
    <t>CARMEN LOURDES DE LA MERCEDES MINAYA</t>
  </si>
  <si>
    <t>RAUL EMILIO ASENCIO MORIS</t>
  </si>
  <si>
    <t>JACKSON ARISTOTELES BORGES MOLINA</t>
  </si>
  <si>
    <t>SUPERVISOR DE TRANSPORTACION</t>
  </si>
  <si>
    <t>DIRECTOR DE ENERGIA CONVENCION</t>
  </si>
  <si>
    <t>ANALISTA ADMINISTRATIVO (A)</t>
  </si>
  <si>
    <t>DIRECCION DE INFRAESTRUCTURAS ENERGETICA</t>
  </si>
  <si>
    <t>PARALEGAL INTERINO</t>
  </si>
  <si>
    <t>DEPARTAMENTO DE SEGURIDAD</t>
  </si>
  <si>
    <t>DIRECCION DE PROGRAMAS ESPECIALES</t>
  </si>
  <si>
    <t>DIRECCION DE GABINETE</t>
  </si>
  <si>
    <t>ASESOR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</si>
</sst>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5">
    <xf numFmtId="0" fontId="0" fillId="0" borderId="0" xfId="0"/>
    <xf numFmtId="164" fontId="0" fillId="0" borderId="0" xfId="1" applyFont="1"/>
    <xf numFmtId="0" fontId="0" fillId="0" borderId="1" xfId="0" applyBorder="1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0" fillId="0" borderId="0" xfId="1" applyNumberFormat="1" applyFont="1"/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164" fontId="0" fillId="0" borderId="1" xfId="1" applyFont="1" applyBorder="1"/>
    <xf numFmtId="164" fontId="0" fillId="0" borderId="0" xfId="1" applyFont="1" applyFill="1"/>
    <xf numFmtId="0" fontId="0" fillId="0" borderId="1" xfId="0" applyBorder="1" applyAlignment="1">
      <alignment horizontal="center"/>
    </xf>
    <xf numFmtId="2" fontId="0" fillId="0" borderId="0" xfId="0" applyNumberFormat="1"/>
    <xf numFmtId="0" fontId="0" fillId="0" borderId="3" xfId="0" applyBorder="1" applyAlignment="1">
      <alignment horizontal="center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0" fillId="0" borderId="3" xfId="0" applyBorder="1"/>
    <xf numFmtId="164" fontId="0" fillId="0" borderId="3" xfId="1" applyFont="1" applyBorder="1"/>
    <xf numFmtId="0" fontId="2" fillId="0" borderId="3" xfId="0" applyFont="1" applyBorder="1" applyAlignment="1">
      <alignment horizontal="left"/>
    </xf>
    <xf numFmtId="164" fontId="2" fillId="0" borderId="3" xfId="1" applyFont="1" applyFill="1" applyBorder="1"/>
    <xf numFmtId="0" fontId="0" fillId="0" borderId="18" xfId="0" applyBorder="1" applyAlignment="1">
      <alignment horizontal="center"/>
    </xf>
    <xf numFmtId="0" fontId="4" fillId="0" borderId="0" xfId="5" applyFont="1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center" vertical="top"/>
    </xf>
    <xf numFmtId="43" fontId="0" fillId="0" borderId="1" xfId="2" applyFont="1" applyBorder="1"/>
    <xf numFmtId="164" fontId="2" fillId="0" borderId="2" xfId="0" applyNumberFormat="1" applyFont="1" applyBorder="1"/>
    <xf numFmtId="43" fontId="0" fillId="0" borderId="3" xfId="2" applyFont="1" applyBorder="1"/>
    <xf numFmtId="164" fontId="0" fillId="0" borderId="1" xfId="1" applyFont="1" applyFill="1" applyBorder="1"/>
    <xf numFmtId="4" fontId="2" fillId="2" borderId="4" xfId="0" applyNumberFormat="1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165" fontId="2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left"/>
    </xf>
    <xf numFmtId="4" fontId="0" fillId="0" borderId="0" xfId="0" applyNumberFormat="1" applyAlignment="1">
      <alignment horizontal="center"/>
    </xf>
    <xf numFmtId="1" fontId="0" fillId="0" borderId="3" xfId="0" applyNumberFormat="1" applyBorder="1" applyAlignment="1">
      <alignment horizontal="center"/>
    </xf>
    <xf numFmtId="164" fontId="2" fillId="0" borderId="0" xfId="1" applyFont="1" applyFill="1" applyBorder="1"/>
    <xf numFmtId="164" fontId="2" fillId="0" borderId="1" xfId="1" applyFont="1" applyBorder="1"/>
    <xf numFmtId="49" fontId="2" fillId="0" borderId="0" xfId="0" applyNumberFormat="1" applyFont="1" applyAlignment="1">
      <alignment horizontal="center"/>
    </xf>
    <xf numFmtId="43" fontId="0" fillId="0" borderId="1" xfId="2" applyFont="1" applyBorder="1" applyAlignment="1">
      <alignment horizontal="center"/>
    </xf>
    <xf numFmtId="43" fontId="0" fillId="0" borderId="3" xfId="2" applyFont="1" applyBorder="1" applyAlignment="1">
      <alignment horizontal="center"/>
    </xf>
    <xf numFmtId="164" fontId="2" fillId="2" borderId="19" xfId="1" applyFont="1" applyFill="1" applyBorder="1" applyAlignment="1">
      <alignment horizontal="center"/>
    </xf>
    <xf numFmtId="164" fontId="2" fillId="2" borderId="20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 vertical="center"/>
    </xf>
    <xf numFmtId="0" fontId="6" fillId="0" borderId="20" xfId="5" applyFont="1" applyBorder="1"/>
    <xf numFmtId="0" fontId="5" fillId="0" borderId="0" xfId="5" applyFont="1" applyAlignment="1">
      <alignment horizontal="center" vertical="top" wrapText="1"/>
    </xf>
    <xf numFmtId="4" fontId="2" fillId="2" borderId="5" xfId="0" applyNumberFormat="1" applyFont="1" applyFill="1" applyBorder="1" applyAlignment="1">
      <alignment horizontal="center" vertical="center"/>
    </xf>
    <xf numFmtId="164" fontId="2" fillId="0" borderId="0" xfId="1" applyFont="1" applyBorder="1" applyAlignment="1">
      <alignment horizontal="center"/>
    </xf>
    <xf numFmtId="43" fontId="0" fillId="0" borderId="1" xfId="2" applyFont="1" applyFill="1" applyBorder="1" applyAlignment="1">
      <alignment horizontal="center"/>
    </xf>
    <xf numFmtId="4" fontId="0" fillId="0" borderId="0" xfId="1" applyNumberFormat="1" applyFont="1" applyAlignment="1">
      <alignment horizontal="center"/>
    </xf>
    <xf numFmtId="0" fontId="6" fillId="0" borderId="0" xfId="5" applyFont="1"/>
    <xf numFmtId="0" fontId="8" fillId="0" borderId="0" xfId="0" applyFont="1"/>
    <xf numFmtId="0" fontId="8" fillId="0" borderId="0" xfId="0" applyFont="1" applyAlignment="1">
      <alignment horizontal="center"/>
    </xf>
    <xf numFmtId="165" fontId="0" fillId="0" borderId="0" xfId="1" applyNumberFormat="1" applyFont="1" applyBorder="1" applyAlignment="1">
      <alignment horizontal="right"/>
    </xf>
    <xf numFmtId="0" fontId="2" fillId="2" borderId="10" xfId="0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 wrapText="1"/>
    </xf>
    <xf numFmtId="164" fontId="2" fillId="2" borderId="7" xfId="1" applyFont="1" applyFill="1" applyBorder="1" applyAlignment="1">
      <alignment horizontal="center" vertical="center" wrapText="1"/>
    </xf>
    <xf numFmtId="164" fontId="2" fillId="2" borderId="6" xfId="1" applyFont="1" applyFill="1" applyBorder="1" applyAlignment="1">
      <alignment horizontal="center" vertical="center" wrapText="1"/>
    </xf>
    <xf numFmtId="164" fontId="2" fillId="0" borderId="0" xfId="1" applyFont="1" applyAlignment="1">
      <alignment horizontal="center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center"/>
    </xf>
    <xf numFmtId="165" fontId="2" fillId="2" borderId="10" xfId="1" applyNumberFormat="1" applyFont="1" applyFill="1" applyBorder="1" applyAlignment="1">
      <alignment horizontal="center"/>
    </xf>
    <xf numFmtId="165" fontId="2" fillId="2" borderId="9" xfId="1" applyNumberFormat="1" applyFont="1" applyFill="1" applyBorder="1" applyAlignment="1">
      <alignment horizontal="center"/>
    </xf>
    <xf numFmtId="165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4" fontId="2" fillId="0" borderId="0" xfId="0" applyNumberFormat="1" applyFont="1" applyAlignment="1">
      <alignment horizontal="right"/>
    </xf>
    <xf numFmtId="165" fontId="2" fillId="0" borderId="3" xfId="1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43" fontId="0" fillId="0" borderId="1" xfId="2" applyFont="1" applyBorder="1" applyAlignment="1">
      <alignment horizontal="left"/>
    </xf>
    <xf numFmtId="0" fontId="0" fillId="0" borderId="30" xfId="0" applyBorder="1"/>
    <xf numFmtId="43" fontId="0" fillId="0" borderId="0" xfId="0" applyNumberFormat="1" applyAlignment="1">
      <alignment horizontal="center"/>
    </xf>
    <xf numFmtId="43" fontId="0" fillId="0" borderId="1" xfId="2" applyFont="1" applyBorder="1" applyAlignment="1"/>
    <xf numFmtId="164" fontId="2" fillId="2" borderId="36" xfId="1" applyFont="1" applyFill="1" applyBorder="1" applyAlignment="1">
      <alignment horizontal="center" vertical="center"/>
    </xf>
    <xf numFmtId="4" fontId="2" fillId="2" borderId="3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4" fillId="0" borderId="0" xfId="5" applyFont="1" applyAlignment="1">
      <alignment horizontal="left"/>
    </xf>
    <xf numFmtId="0" fontId="5" fillId="0" borderId="0" xfId="5" applyFont="1" applyAlignment="1">
      <alignment horizontal="left"/>
    </xf>
    <xf numFmtId="0" fontId="6" fillId="0" borderId="20" xfId="5" applyFont="1" applyBorder="1" applyAlignment="1">
      <alignment horizontal="left"/>
    </xf>
    <xf numFmtId="0" fontId="5" fillId="0" borderId="0" xfId="5" applyFont="1" applyAlignment="1">
      <alignment horizontal="left" vertical="top" wrapText="1"/>
    </xf>
    <xf numFmtId="0" fontId="4" fillId="0" borderId="0" xfId="5" applyFont="1"/>
    <xf numFmtId="0" fontId="5" fillId="0" borderId="0" xfId="5" applyFont="1" applyAlignment="1">
      <alignment vertical="top"/>
    </xf>
    <xf numFmtId="4" fontId="2" fillId="0" borderId="0" xfId="1" applyNumberFormat="1" applyFont="1"/>
    <xf numFmtId="4" fontId="8" fillId="0" borderId="0" xfId="1" applyNumberFormat="1" applyFont="1"/>
    <xf numFmtId="4" fontId="0" fillId="0" borderId="1" xfId="1" applyNumberFormat="1" applyFont="1" applyBorder="1"/>
    <xf numFmtId="4" fontId="2" fillId="0" borderId="3" xfId="1" applyNumberFormat="1" applyFont="1" applyBorder="1"/>
    <xf numFmtId="4" fontId="2" fillId="0" borderId="0" xfId="1" applyNumberFormat="1" applyFont="1" applyBorder="1"/>
    <xf numFmtId="4" fontId="2" fillId="2" borderId="39" xfId="1" applyNumberFormat="1" applyFont="1" applyFill="1" applyBorder="1" applyAlignment="1">
      <alignment horizontal="center" vertical="center"/>
    </xf>
    <xf numFmtId="4" fontId="2" fillId="2" borderId="20" xfId="1" applyNumberFormat="1" applyFont="1" applyFill="1" applyBorder="1" applyAlignment="1">
      <alignment horizontal="center" vertical="center"/>
    </xf>
    <xf numFmtId="4" fontId="2" fillId="2" borderId="40" xfId="1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164" fontId="2" fillId="2" borderId="41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" fontId="2" fillId="2" borderId="12" xfId="0" applyNumberFormat="1" applyFont="1" applyFill="1" applyBorder="1" applyAlignment="1">
      <alignment horizontal="center" vertical="center"/>
    </xf>
    <xf numFmtId="4" fontId="2" fillId="2" borderId="13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/>
    </xf>
    <xf numFmtId="2" fontId="2" fillId="0" borderId="0" xfId="0" applyNumberFormat="1" applyFont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7" fillId="0" borderId="21" xfId="1" applyNumberFormat="1" applyFont="1" applyFill="1" applyBorder="1" applyAlignment="1">
      <alignment horizontal="left" vertical="center" wrapText="1"/>
    </xf>
    <xf numFmtId="49" fontId="7" fillId="0" borderId="22" xfId="1" applyNumberFormat="1" applyFont="1" applyFill="1" applyBorder="1" applyAlignment="1">
      <alignment horizontal="left" vertical="center"/>
    </xf>
    <xf numFmtId="49" fontId="7" fillId="0" borderId="23" xfId="1" applyNumberFormat="1" applyFont="1" applyFill="1" applyBorder="1" applyAlignment="1">
      <alignment horizontal="left" vertical="center"/>
    </xf>
    <xf numFmtId="49" fontId="7" fillId="0" borderId="24" xfId="1" applyNumberFormat="1" applyFont="1" applyFill="1" applyBorder="1" applyAlignment="1">
      <alignment horizontal="left" vertical="center"/>
    </xf>
    <xf numFmtId="49" fontId="7" fillId="0" borderId="0" xfId="1" applyNumberFormat="1" applyFont="1" applyFill="1" applyBorder="1" applyAlignment="1">
      <alignment horizontal="left" vertical="center"/>
    </xf>
    <xf numFmtId="49" fontId="7" fillId="0" borderId="25" xfId="1" applyNumberFormat="1" applyFont="1" applyFill="1" applyBorder="1" applyAlignment="1">
      <alignment horizontal="left" vertical="center"/>
    </xf>
    <xf numFmtId="49" fontId="7" fillId="0" borderId="26" xfId="1" applyNumberFormat="1" applyFont="1" applyFill="1" applyBorder="1" applyAlignment="1">
      <alignment horizontal="left" vertical="center"/>
    </xf>
    <xf numFmtId="49" fontId="7" fillId="0" borderId="27" xfId="1" applyNumberFormat="1" applyFont="1" applyFill="1" applyBorder="1" applyAlignment="1">
      <alignment horizontal="left" vertical="center"/>
    </xf>
    <xf numFmtId="49" fontId="7" fillId="0" borderId="28" xfId="1" applyNumberFormat="1" applyFont="1" applyFill="1" applyBorder="1" applyAlignment="1">
      <alignment horizontal="left" vertical="center"/>
    </xf>
    <xf numFmtId="165" fontId="2" fillId="0" borderId="0" xfId="1" applyNumberFormat="1" applyFont="1" applyAlignment="1">
      <alignment horizontal="center"/>
    </xf>
    <xf numFmtId="165" fontId="2" fillId="2" borderId="11" xfId="1" applyNumberFormat="1" applyFont="1" applyFill="1" applyBorder="1" applyAlignment="1">
      <alignment horizontal="center"/>
    </xf>
    <xf numFmtId="165" fontId="2" fillId="2" borderId="4" xfId="1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1" fontId="2" fillId="2" borderId="31" xfId="0" applyNumberFormat="1" applyFont="1" applyFill="1" applyBorder="1" applyAlignment="1">
      <alignment horizontal="center" vertical="center"/>
    </xf>
    <xf numFmtId="1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4" fontId="2" fillId="2" borderId="31" xfId="0" applyNumberFormat="1" applyFont="1" applyFill="1" applyBorder="1" applyAlignment="1">
      <alignment horizontal="center" vertical="center"/>
    </xf>
    <xf numFmtId="4" fontId="2" fillId="2" borderId="35" xfId="0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2" xr:uid="{00000000-0005-0000-0000-000001000000}"/>
    <cellStyle name="Millares 2 2" xfId="6" xr:uid="{5692DA20-42C5-4097-AD82-D37FFDE9E77C}"/>
    <cellStyle name="Millares 3" xfId="3" xr:uid="{14DC52B4-D8DD-4271-BA48-3BF3D42F1124}"/>
    <cellStyle name="Millares 3 2" xfId="7" xr:uid="{16CEEB1B-5C81-40F7-8AB1-8F8B4DB3A673}"/>
    <cellStyle name="Millares 4" xfId="4" xr:uid="{0C841180-5E4A-458D-804B-BF7977139B55}"/>
    <cellStyle name="Normal" xfId="0" builtinId="0"/>
    <cellStyle name="Normal 2" xfId="5" xr:uid="{4B97B7F0-DCF0-4A8B-BC12-4ED3951A148D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67181</xdr:colOff>
      <xdr:row>0</xdr:row>
      <xdr:rowOff>83041</xdr:rowOff>
    </xdr:from>
    <xdr:ext cx="2640240" cy="1510996"/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A684E736-6A65-45D5-AE07-BD8D9A1E76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81" y="83041"/>
          <a:ext cx="2640240" cy="1510996"/>
        </a:xfrm>
        <a:prstGeom prst="rect">
          <a:avLst/>
        </a:prstGeom>
      </xdr:spPr>
    </xdr:pic>
    <xdr:clientData/>
  </xdr:oneCellAnchor>
  <xdr:twoCellAnchor editAs="oneCell">
    <xdr:from>
      <xdr:col>3</xdr:col>
      <xdr:colOff>180975</xdr:colOff>
      <xdr:row>503</xdr:row>
      <xdr:rowOff>118782</xdr:rowOff>
    </xdr:from>
    <xdr:to>
      <xdr:col>3</xdr:col>
      <xdr:colOff>2093757</xdr:colOff>
      <xdr:row>513</xdr:row>
      <xdr:rowOff>102354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EF5D5C19-A434-445B-9B31-1A6D6290E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5" y="96016482"/>
          <a:ext cx="1912782" cy="18980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54767</xdr:colOff>
      <xdr:row>404</xdr:row>
      <xdr:rowOff>130969</xdr:rowOff>
    </xdr:from>
    <xdr:to>
      <xdr:col>3</xdr:col>
      <xdr:colOff>1961884</xdr:colOff>
      <xdr:row>414</xdr:row>
      <xdr:rowOff>105997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6549F177-8873-4615-98D3-BCE12259B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4017" y="74425969"/>
          <a:ext cx="1907117" cy="1880028"/>
        </a:xfrm>
        <a:prstGeom prst="rect">
          <a:avLst/>
        </a:prstGeom>
      </xdr:spPr>
    </xdr:pic>
    <xdr:clientData/>
  </xdr:twoCellAnchor>
  <xdr:oneCellAnchor>
    <xdr:from>
      <xdr:col>0</xdr:col>
      <xdr:colOff>19051</xdr:colOff>
      <xdr:row>0</xdr:row>
      <xdr:rowOff>9525</xdr:rowOff>
    </xdr:from>
    <xdr:ext cx="2409824" cy="1066800"/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0751AD91-E03B-4955-9904-18023FED7E8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9525"/>
          <a:ext cx="2409824" cy="10668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2105026</xdr:colOff>
      <xdr:row>6</xdr:row>
      <xdr:rowOff>133350</xdr:rowOff>
    </xdr:to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2333626" cy="1428750"/>
        </a:xfrm>
        <a:prstGeom prst="rect">
          <a:avLst/>
        </a:prstGeom>
      </xdr:spPr>
    </xdr:pic>
    <xdr:clientData/>
  </xdr:twoCellAnchor>
  <xdr:twoCellAnchor editAs="oneCell">
    <xdr:from>
      <xdr:col>3</xdr:col>
      <xdr:colOff>27331</xdr:colOff>
      <xdr:row>53</xdr:row>
      <xdr:rowOff>255836</xdr:rowOff>
    </xdr:from>
    <xdr:to>
      <xdr:col>3</xdr:col>
      <xdr:colOff>1914525</xdr:colOff>
      <xdr:row>62</xdr:row>
      <xdr:rowOff>178354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5A8CE05-02AE-406C-851E-25054376A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9856" y="13505111"/>
          <a:ext cx="1887194" cy="18656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24038</xdr:colOff>
      <xdr:row>0</xdr:row>
      <xdr:rowOff>89204</xdr:rowOff>
    </xdr:from>
    <xdr:ext cx="2640240" cy="1510996"/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909F111E-1521-4CC1-BAC4-2F3E88BF42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8" y="89204"/>
          <a:ext cx="2640240" cy="1510996"/>
        </a:xfrm>
        <a:prstGeom prst="rect">
          <a:avLst/>
        </a:prstGeom>
      </xdr:spPr>
    </xdr:pic>
    <xdr:clientData/>
  </xdr:oneCellAnchor>
  <xdr:twoCellAnchor editAs="oneCell">
    <xdr:from>
      <xdr:col>3</xdr:col>
      <xdr:colOff>97570</xdr:colOff>
      <xdr:row>14</xdr:row>
      <xdr:rowOff>124946</xdr:rowOff>
    </xdr:from>
    <xdr:to>
      <xdr:col>3</xdr:col>
      <xdr:colOff>2255903</xdr:colOff>
      <xdr:row>25</xdr:row>
      <xdr:rowOff>141706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8A67CC7F-51BB-44C3-8718-03B0FCB15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645" y="3182471"/>
          <a:ext cx="2158333" cy="21217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47625</xdr:rowOff>
    </xdr:from>
    <xdr:to>
      <xdr:col>1</xdr:col>
      <xdr:colOff>2083594</xdr:colOff>
      <xdr:row>6</xdr:row>
      <xdr:rowOff>47624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5BEE1745-9048-4500-B341-27EE047015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47625"/>
          <a:ext cx="2302668" cy="1142999"/>
        </a:xfrm>
        <a:prstGeom prst="rect">
          <a:avLst/>
        </a:prstGeom>
      </xdr:spPr>
    </xdr:pic>
    <xdr:clientData/>
  </xdr:twoCellAnchor>
  <xdr:twoCellAnchor editAs="oneCell">
    <xdr:from>
      <xdr:col>3</xdr:col>
      <xdr:colOff>43143</xdr:colOff>
      <xdr:row>13</xdr:row>
      <xdr:rowOff>84603</xdr:rowOff>
    </xdr:from>
    <xdr:to>
      <xdr:col>3</xdr:col>
      <xdr:colOff>1946898</xdr:colOff>
      <xdr:row>23</xdr:row>
      <xdr:rowOff>33017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285A3387-04EE-46BB-B6C0-C4939045D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3818" y="3161178"/>
          <a:ext cx="1903755" cy="18819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87049</xdr:colOff>
      <xdr:row>0</xdr:row>
      <xdr:rowOff>19050</xdr:rowOff>
    </xdr:from>
    <xdr:to>
      <xdr:col>1</xdr:col>
      <xdr:colOff>2266950</xdr:colOff>
      <xdr:row>5</xdr:row>
      <xdr:rowOff>152400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D56DBFD7-07A9-4E4B-B69F-A94EDADA47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49" y="19050"/>
          <a:ext cx="2475176" cy="1085850"/>
        </a:xfrm>
        <a:prstGeom prst="rect">
          <a:avLst/>
        </a:prstGeom>
      </xdr:spPr>
    </xdr:pic>
    <xdr:clientData/>
  </xdr:twoCellAnchor>
  <xdr:twoCellAnchor editAs="oneCell">
    <xdr:from>
      <xdr:col>3</xdr:col>
      <xdr:colOff>102393</xdr:colOff>
      <xdr:row>155</xdr:row>
      <xdr:rowOff>26411</xdr:rowOff>
    </xdr:from>
    <xdr:to>
      <xdr:col>3</xdr:col>
      <xdr:colOff>1781175</xdr:colOff>
      <xdr:row>163</xdr:row>
      <xdr:rowOff>150042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3C47B14-E25D-4ED5-A872-FBD0C6884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8343" y="27915611"/>
          <a:ext cx="1678782" cy="16571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76.5\Recursos_Humanos\Users\gloria.amaro\AppData\Local\Microsoft\Windows\INetCache\Content.Outlook\LE878LMP\REPORTE%20OAI%20JULI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MITE DE PENSION "/>
      <sheetName val="EVENTUAL"/>
      <sheetName val="INTERINATO"/>
      <sheetName val="TEMPORAL"/>
      <sheetName val="FIJOS"/>
      <sheetName val="COMPENSACION MILITAR"/>
    </sheetNames>
    <sheetDataSet>
      <sheetData sheetId="0" refreshError="1"/>
      <sheetData sheetId="1" refreshError="1"/>
      <sheetData sheetId="2" refreshError="1"/>
      <sheetData sheetId="3" refreshError="1">
        <row r="9">
          <cell r="B9" t="str">
            <v>EDITH JEANETTY PAULINO P DE MARMOLEJ</v>
          </cell>
          <cell r="C9" t="str">
            <v>DIRECTOR (A)</v>
          </cell>
          <cell r="D9" t="str">
            <v>VICEMINISTERIO DE ENERGIA NUCLEAR</v>
          </cell>
          <cell r="E9" t="str">
            <v>CARÁCTER TEMPORAL</v>
          </cell>
          <cell r="F9">
            <v>200000</v>
          </cell>
          <cell r="G9">
            <v>5740</v>
          </cell>
          <cell r="H9">
            <v>5685.41</v>
          </cell>
          <cell r="I9">
            <v>35726.519999999997</v>
          </cell>
          <cell r="J9">
            <v>25</v>
          </cell>
          <cell r="K9">
            <v>47176.929999999993</v>
          </cell>
          <cell r="L9">
            <v>152823.07</v>
          </cell>
          <cell r="M9" t="str">
            <v>F</v>
          </cell>
        </row>
        <row r="10">
          <cell r="B10" t="str">
            <v>EDWARD ALEXIS SANCHEZ DE OLEO</v>
          </cell>
          <cell r="C10" t="str">
            <v>DIRECTOR (A)</v>
          </cell>
          <cell r="D10" t="str">
            <v>VICEMINISTERIO DE ENERGIA NUCLEAR</v>
          </cell>
          <cell r="E10" t="str">
            <v>CARÁCTER TEMPORAL</v>
          </cell>
          <cell r="F10">
            <v>200000</v>
          </cell>
          <cell r="G10">
            <v>5740</v>
          </cell>
          <cell r="H10">
            <v>5685.41</v>
          </cell>
          <cell r="I10">
            <v>35726.519999999997</v>
          </cell>
          <cell r="J10">
            <v>25</v>
          </cell>
          <cell r="K10">
            <v>47176.929999999993</v>
          </cell>
          <cell r="L10">
            <v>152823.07</v>
          </cell>
          <cell r="M10" t="str">
            <v>M</v>
          </cell>
        </row>
        <row r="11">
          <cell r="B11" t="str">
            <v>JOAN FRANCISCO FERNANDEZ OSORIO</v>
          </cell>
          <cell r="C11" t="str">
            <v>DIRECTOR (A)</v>
          </cell>
          <cell r="D11" t="str">
            <v>VICEMINISTERIO DE HIDROCARBUROS</v>
          </cell>
          <cell r="E11" t="str">
            <v>CARÁCTER TEMPORAL</v>
          </cell>
          <cell r="F11">
            <v>200000</v>
          </cell>
          <cell r="G11">
            <v>5740</v>
          </cell>
          <cell r="H11">
            <v>5685.41</v>
          </cell>
          <cell r="I11">
            <v>35726.519999999997</v>
          </cell>
          <cell r="J11">
            <v>25</v>
          </cell>
          <cell r="K11">
            <v>47176.929999999993</v>
          </cell>
          <cell r="L11">
            <v>152823.07</v>
          </cell>
          <cell r="M11" t="str">
            <v>M</v>
          </cell>
        </row>
        <row r="12">
          <cell r="B12" t="str">
            <v>MARCELINO DE JESUS MORDAN</v>
          </cell>
          <cell r="C12" t="str">
            <v>DIRECTOR (A)</v>
          </cell>
          <cell r="D12" t="str">
            <v>DIRECCION DE GESTION SOCIAL</v>
          </cell>
          <cell r="E12" t="str">
            <v>CARÁCTER TEMPORAL</v>
          </cell>
          <cell r="F12">
            <v>200000</v>
          </cell>
          <cell r="G12">
            <v>5740</v>
          </cell>
          <cell r="H12">
            <v>5685.41</v>
          </cell>
          <cell r="I12">
            <v>35726.519999999997</v>
          </cell>
          <cell r="J12">
            <v>12979.470000000001</v>
          </cell>
          <cell r="K12">
            <v>60131.399999999994</v>
          </cell>
          <cell r="L12">
            <v>139868.6</v>
          </cell>
          <cell r="M12" t="str">
            <v>M</v>
          </cell>
        </row>
        <row r="13">
          <cell r="B13" t="str">
            <v>OMAR ALEJANDRO DOTEL CARABALLO</v>
          </cell>
          <cell r="C13" t="str">
            <v>DIRECTOR (A)</v>
          </cell>
          <cell r="D13" t="str">
            <v>DIRECCION DE ASUNTOS AMBIENTALES Y SOCIA</v>
          </cell>
          <cell r="E13" t="str">
            <v>CARÁCTER TEMPORAL</v>
          </cell>
          <cell r="F13">
            <v>200000</v>
          </cell>
          <cell r="G13">
            <v>5740</v>
          </cell>
          <cell r="H13">
            <v>5685.41</v>
          </cell>
          <cell r="I13">
            <v>35726.519999999997</v>
          </cell>
          <cell r="J13">
            <v>20675.8</v>
          </cell>
          <cell r="K13">
            <v>67827.73</v>
          </cell>
          <cell r="L13">
            <v>132172.27000000002</v>
          </cell>
          <cell r="M13" t="str">
            <v>M</v>
          </cell>
        </row>
        <row r="14">
          <cell r="B14" t="str">
            <v>FRANCISCO ALBERTO CORNELIO SALAZAR</v>
          </cell>
          <cell r="C14" t="str">
            <v>DIRECTOR (A)</v>
          </cell>
          <cell r="D14" t="str">
            <v>VICEMINISTERIO DE ENERGIA</v>
          </cell>
          <cell r="E14" t="str">
            <v>CARÁCTER TEMPORAL</v>
          </cell>
          <cell r="F14">
            <v>200000</v>
          </cell>
          <cell r="G14">
            <v>5740</v>
          </cell>
          <cell r="H14">
            <v>5685.41</v>
          </cell>
          <cell r="I14">
            <v>35726.519999999997</v>
          </cell>
          <cell r="J14">
            <v>25</v>
          </cell>
          <cell r="K14">
            <v>47176.929999999993</v>
          </cell>
          <cell r="L14">
            <v>152823.07</v>
          </cell>
          <cell r="M14" t="str">
            <v>M</v>
          </cell>
        </row>
        <row r="15">
          <cell r="B15" t="str">
            <v>MAXIMO VICENTE MARTE RIVERA</v>
          </cell>
          <cell r="C15" t="str">
            <v>DIRECTOR (A)</v>
          </cell>
          <cell r="D15" t="str">
            <v>VICEMINISTERIO DE ENERGIA</v>
          </cell>
          <cell r="E15" t="str">
            <v>CARÁCTER TEMPORAL</v>
          </cell>
          <cell r="F15">
            <v>200000</v>
          </cell>
          <cell r="G15">
            <v>5740</v>
          </cell>
          <cell r="H15">
            <v>5685.41</v>
          </cell>
          <cell r="I15">
            <v>35332.15</v>
          </cell>
          <cell r="J15">
            <v>1602.45</v>
          </cell>
          <cell r="K15">
            <v>48360.009999999995</v>
          </cell>
          <cell r="L15">
            <v>151639.99</v>
          </cell>
          <cell r="M15" t="str">
            <v>M</v>
          </cell>
        </row>
        <row r="16">
          <cell r="B16" t="str">
            <v>JORGE ANTONIO MOTA NIN</v>
          </cell>
          <cell r="C16" t="str">
            <v>DIRECTOR SEGURIDAD ENERGETICA</v>
          </cell>
          <cell r="D16" t="str">
            <v>VICEMINISTERIO DE SEGURIDAD ENERGETICA E</v>
          </cell>
          <cell r="E16" t="str">
            <v>CARÁCTER TEMPORAL</v>
          </cell>
          <cell r="F16">
            <v>200000</v>
          </cell>
          <cell r="G16">
            <v>5740</v>
          </cell>
          <cell r="H16">
            <v>5685.41</v>
          </cell>
          <cell r="I16">
            <v>35726.519999999997</v>
          </cell>
          <cell r="J16">
            <v>25</v>
          </cell>
          <cell r="K16">
            <v>47176.929999999993</v>
          </cell>
          <cell r="L16">
            <v>152823.07</v>
          </cell>
          <cell r="M16" t="str">
            <v>M</v>
          </cell>
        </row>
        <row r="17">
          <cell r="B17" t="str">
            <v>ARSENIO DILONE GIL</v>
          </cell>
          <cell r="C17" t="str">
            <v>DIRECTOR FINANCIERO</v>
          </cell>
          <cell r="D17" t="str">
            <v>DIRECCION ADMINISTRATIVA FINANCIERA- MEM</v>
          </cell>
          <cell r="E17" t="str">
            <v>CARÁCTER TEMPORAL</v>
          </cell>
          <cell r="F17">
            <v>200000</v>
          </cell>
          <cell r="G17">
            <v>5740</v>
          </cell>
          <cell r="H17">
            <v>5685.41</v>
          </cell>
          <cell r="I17">
            <v>35726.519999999997</v>
          </cell>
          <cell r="J17">
            <v>25</v>
          </cell>
          <cell r="K17">
            <v>47176.929999999993</v>
          </cell>
          <cell r="L17">
            <v>152823.07</v>
          </cell>
          <cell r="M17" t="str">
            <v>M</v>
          </cell>
        </row>
        <row r="18">
          <cell r="B18" t="str">
            <v>MATILDE ALTAGRACIA BALCACER MARTINEZ</v>
          </cell>
          <cell r="C18" t="str">
            <v>DIRECTOR (A) JURIDICO</v>
          </cell>
          <cell r="D18" t="str">
            <v>DIRECCION JURIDICA- MEM</v>
          </cell>
          <cell r="E18" t="str">
            <v>CARÁCTER TEMPORAL</v>
          </cell>
          <cell r="F18">
            <v>200000</v>
          </cell>
          <cell r="G18">
            <v>5740</v>
          </cell>
          <cell r="H18">
            <v>5685.41</v>
          </cell>
          <cell r="I18">
            <v>35726.519999999997</v>
          </cell>
          <cell r="J18">
            <v>6025</v>
          </cell>
          <cell r="K18">
            <v>53176.929999999993</v>
          </cell>
          <cell r="L18">
            <v>146823.07</v>
          </cell>
          <cell r="M18" t="str">
            <v>F</v>
          </cell>
        </row>
        <row r="19">
          <cell r="B19" t="str">
            <v>JUAN JOSE HERNANDEZ PERALTA</v>
          </cell>
          <cell r="C19" t="str">
            <v>DIRECTOR DE TECNOLOGIAS DE LA</v>
          </cell>
          <cell r="D19" t="str">
            <v>DIRECCION DE TECNOLOGIAS DE LA INFORMACI</v>
          </cell>
          <cell r="E19" t="str">
            <v>CARÁCTER TEMPORAL</v>
          </cell>
          <cell r="F19">
            <v>200000</v>
          </cell>
          <cell r="G19">
            <v>5740</v>
          </cell>
          <cell r="H19">
            <v>5685.41</v>
          </cell>
          <cell r="I19">
            <v>35726.519999999997</v>
          </cell>
          <cell r="J19">
            <v>25</v>
          </cell>
          <cell r="K19">
            <v>47176.929999999993</v>
          </cell>
          <cell r="L19">
            <v>152823.07</v>
          </cell>
          <cell r="M19" t="str">
            <v>M</v>
          </cell>
        </row>
        <row r="20">
          <cell r="B20" t="str">
            <v>JOSE MAURICIO SALVADOR HERNANDEZ CEP</v>
          </cell>
          <cell r="C20" t="str">
            <v>DIRECTOR (A) TECNICO (A)</v>
          </cell>
          <cell r="D20" t="str">
            <v>VICEMINISTERIO DE MINA</v>
          </cell>
          <cell r="E20" t="str">
            <v>CARÁCTER TEMPORAL</v>
          </cell>
          <cell r="F20">
            <v>200000</v>
          </cell>
          <cell r="G20">
            <v>5740</v>
          </cell>
          <cell r="H20">
            <v>5685.41</v>
          </cell>
          <cell r="I20">
            <v>35332.15</v>
          </cell>
          <cell r="J20">
            <v>1602.45</v>
          </cell>
          <cell r="K20">
            <v>48360.009999999995</v>
          </cell>
          <cell r="L20">
            <v>151639.99</v>
          </cell>
          <cell r="M20" t="str">
            <v>M</v>
          </cell>
        </row>
        <row r="21">
          <cell r="B21" t="str">
            <v>LUZ INDIRA BELLO GONZALEZ</v>
          </cell>
          <cell r="C21" t="str">
            <v>DIRECTOR (A) RECURSOS HUMANOS</v>
          </cell>
          <cell r="D21" t="str">
            <v>DIRECCION DE RECURSOS HUMANOS- MEM</v>
          </cell>
          <cell r="E21" t="str">
            <v>CARÁCTER TEMPORAL</v>
          </cell>
          <cell r="F21">
            <v>185000</v>
          </cell>
          <cell r="G21">
            <v>5309.5</v>
          </cell>
          <cell r="H21">
            <v>5624</v>
          </cell>
          <cell r="I21">
            <v>32099.49</v>
          </cell>
          <cell r="J21">
            <v>25</v>
          </cell>
          <cell r="K21">
            <v>43057.990000000005</v>
          </cell>
          <cell r="L21">
            <v>141942.01</v>
          </cell>
          <cell r="M21" t="str">
            <v>F</v>
          </cell>
        </row>
        <row r="22">
          <cell r="B22" t="str">
            <v>ALEJANDRO ZACARIAS JIMENEZ REYES</v>
          </cell>
          <cell r="C22" t="str">
            <v>DIRECTOR(A) DE PROGRAMAS ESPEC</v>
          </cell>
          <cell r="D22" t="str">
            <v>DIRECCION DE PROGRAMAS ESPECIALES</v>
          </cell>
          <cell r="E22" t="str">
            <v>CARÁCTER TEMPORAL</v>
          </cell>
          <cell r="F22">
            <v>200000</v>
          </cell>
          <cell r="G22">
            <v>5740</v>
          </cell>
          <cell r="H22">
            <v>5685.41</v>
          </cell>
          <cell r="I22">
            <v>35726.519999999997</v>
          </cell>
          <cell r="J22">
            <v>25</v>
          </cell>
          <cell r="K22">
            <v>47176.929999999993</v>
          </cell>
          <cell r="L22">
            <v>152823.07</v>
          </cell>
          <cell r="M22" t="str">
            <v>M</v>
          </cell>
        </row>
        <row r="23">
          <cell r="B23" t="str">
            <v>ANABELLE REYNOSO ADOLPHUS</v>
          </cell>
          <cell r="C23" t="str">
            <v>DIRECTOR (A) DE PLANIFICACION</v>
          </cell>
          <cell r="D23" t="str">
            <v>DIRECCION DE PLANIFICACION Y DESARROLLO</v>
          </cell>
          <cell r="E23" t="str">
            <v>CARÁCTER TEMPORAL</v>
          </cell>
          <cell r="F23">
            <v>200000</v>
          </cell>
          <cell r="G23">
            <v>5740</v>
          </cell>
          <cell r="H23">
            <v>5685.41</v>
          </cell>
          <cell r="I23">
            <v>35726.519999999997</v>
          </cell>
          <cell r="J23">
            <v>25</v>
          </cell>
          <cell r="K23">
            <v>47176.929999999993</v>
          </cell>
          <cell r="L23">
            <v>152823.07</v>
          </cell>
          <cell r="M23" t="str">
            <v>F</v>
          </cell>
        </row>
        <row r="24">
          <cell r="B24" t="str">
            <v>WILLY CHAMBERAL VILLA TINEO</v>
          </cell>
          <cell r="C24" t="str">
            <v>DIR. POLITICAS DE AHORRO Y EFI</v>
          </cell>
          <cell r="D24" t="str">
            <v>VICEMINISTERIO DE AHORRO ENERGETICO GUBE</v>
          </cell>
          <cell r="E24" t="str">
            <v>CARÁCTER TEMPORAL</v>
          </cell>
          <cell r="F24">
            <v>200000</v>
          </cell>
          <cell r="G24">
            <v>5740</v>
          </cell>
          <cell r="H24">
            <v>5685.41</v>
          </cell>
          <cell r="I24">
            <v>35726.519999999997</v>
          </cell>
          <cell r="J24">
            <v>25</v>
          </cell>
          <cell r="K24">
            <v>47176.929999999993</v>
          </cell>
          <cell r="L24">
            <v>152823.07</v>
          </cell>
          <cell r="M24" t="str">
            <v>M</v>
          </cell>
        </row>
        <row r="25">
          <cell r="B25" t="str">
            <v>WILSON ALEXANDER NUÑEZ PIMENTEL</v>
          </cell>
          <cell r="C25" t="str">
            <v>DIR. INFRAESTRUCTURA ENERGETIC</v>
          </cell>
          <cell r="D25" t="str">
            <v>VICEMINISTERIO DE SEGURIDAD ENERGETICA E</v>
          </cell>
          <cell r="E25" t="str">
            <v>CARÁCTER TEMPORAL</v>
          </cell>
          <cell r="F25">
            <v>200000</v>
          </cell>
          <cell r="G25">
            <v>5740</v>
          </cell>
          <cell r="H25">
            <v>5685.41</v>
          </cell>
          <cell r="I25">
            <v>35332.15</v>
          </cell>
          <cell r="J25">
            <v>1602.45</v>
          </cell>
          <cell r="K25">
            <v>48360.009999999995</v>
          </cell>
          <cell r="L25">
            <v>151639.99</v>
          </cell>
          <cell r="M25" t="str">
            <v>M</v>
          </cell>
        </row>
        <row r="26">
          <cell r="B26" t="str">
            <v>MADELIN JARONI DEL PILAR RAMIREZ SAN</v>
          </cell>
          <cell r="C26" t="str">
            <v>DIR. PROMOCION USO RACIONAL EN</v>
          </cell>
          <cell r="D26" t="str">
            <v>DIRECCION DE PROMOCION DEL USO RACIONAL</v>
          </cell>
          <cell r="E26" t="str">
            <v>CARÁCTER TEMPORAL</v>
          </cell>
          <cell r="F26">
            <v>200000</v>
          </cell>
          <cell r="G26">
            <v>5740</v>
          </cell>
          <cell r="H26">
            <v>5685.41</v>
          </cell>
          <cell r="I26">
            <v>35726.519999999997</v>
          </cell>
          <cell r="J26">
            <v>8025</v>
          </cell>
          <cell r="K26">
            <v>55176.929999999993</v>
          </cell>
          <cell r="L26">
            <v>144823.07</v>
          </cell>
          <cell r="M26" t="str">
            <v>F</v>
          </cell>
        </row>
        <row r="27">
          <cell r="B27" t="str">
            <v>ALTAGRACIA TULIA DE LIMA CASADO DISL</v>
          </cell>
          <cell r="C27" t="str">
            <v>ENCARGADO (A)</v>
          </cell>
          <cell r="D27" t="str">
            <v>DESPACHO DEL MINISTRO</v>
          </cell>
          <cell r="E27" t="str">
            <v>CARÁCTER TEMPORAL</v>
          </cell>
          <cell r="F27">
            <v>150000</v>
          </cell>
          <cell r="G27">
            <v>4305</v>
          </cell>
          <cell r="H27">
            <v>4560</v>
          </cell>
          <cell r="I27">
            <v>23866.62</v>
          </cell>
          <cell r="J27">
            <v>25</v>
          </cell>
          <cell r="K27">
            <v>32756.62</v>
          </cell>
          <cell r="L27">
            <v>117243.38</v>
          </cell>
          <cell r="M27" t="str">
            <v>F</v>
          </cell>
        </row>
        <row r="28">
          <cell r="B28" t="str">
            <v>ANA ELIZABET CARABALLO PEREZ</v>
          </cell>
          <cell r="C28" t="str">
            <v>ENCARGADO (A)</v>
          </cell>
          <cell r="D28" t="str">
            <v>VICEMINISTERIO DE ENERGIA</v>
          </cell>
          <cell r="E28" t="str">
            <v>CARÁCTER TEMPORAL</v>
          </cell>
          <cell r="F28">
            <v>130000</v>
          </cell>
          <cell r="G28">
            <v>3731</v>
          </cell>
          <cell r="H28">
            <v>3952</v>
          </cell>
          <cell r="I28">
            <v>19162.12</v>
          </cell>
          <cell r="J28">
            <v>5225</v>
          </cell>
          <cell r="K28">
            <v>32070.12</v>
          </cell>
          <cell r="L28">
            <v>97929.88</v>
          </cell>
          <cell r="M28" t="str">
            <v>F</v>
          </cell>
        </row>
        <row r="29">
          <cell r="B29" t="str">
            <v>FELIBERTO AMPARO PEÑA</v>
          </cell>
          <cell r="C29" t="str">
            <v>ENCARGADO (A)</v>
          </cell>
          <cell r="D29" t="str">
            <v>DIRECCION DE PLANIFICACION Y DESARROLLO</v>
          </cell>
          <cell r="E29" t="str">
            <v>CARÁCTER TEMPORAL</v>
          </cell>
          <cell r="F29">
            <v>130000</v>
          </cell>
          <cell r="G29">
            <v>3731</v>
          </cell>
          <cell r="H29">
            <v>3952</v>
          </cell>
          <cell r="I29">
            <v>18767.759999999998</v>
          </cell>
          <cell r="J29">
            <v>1602.45</v>
          </cell>
          <cell r="K29">
            <v>28053.21</v>
          </cell>
          <cell r="L29">
            <v>101946.79000000001</v>
          </cell>
          <cell r="M29" t="str">
            <v>M</v>
          </cell>
        </row>
        <row r="30">
          <cell r="B30" t="str">
            <v>GEOVANNY INDIRA MAZARA MUÑOZ</v>
          </cell>
          <cell r="C30" t="str">
            <v>ENCARGADO (A)</v>
          </cell>
          <cell r="D30" t="str">
            <v>DIRECCION DE TECNOLOGIAS DE LA INFORMACI</v>
          </cell>
          <cell r="E30" t="str">
            <v>CARÁCTER TEMPORAL</v>
          </cell>
          <cell r="F30">
            <v>150000</v>
          </cell>
          <cell r="G30">
            <v>4305</v>
          </cell>
          <cell r="H30">
            <v>4560</v>
          </cell>
          <cell r="I30">
            <v>22683.53</v>
          </cell>
          <cell r="J30">
            <v>4757.3500000000004</v>
          </cell>
          <cell r="K30">
            <v>36305.879999999997</v>
          </cell>
          <cell r="L30">
            <v>113694.12</v>
          </cell>
          <cell r="M30" t="str">
            <v>M</v>
          </cell>
        </row>
        <row r="31">
          <cell r="B31" t="str">
            <v>RAUL EUSEBIO REYNOSO DE LOS SANTOS</v>
          </cell>
          <cell r="C31" t="str">
            <v>ENCARGADO (A)</v>
          </cell>
          <cell r="D31" t="str">
            <v>DIRECCION JURIDICA- MEM</v>
          </cell>
          <cell r="E31" t="str">
            <v>CARÁCTER TEMPORAL</v>
          </cell>
          <cell r="F31">
            <v>130000</v>
          </cell>
          <cell r="G31">
            <v>3731</v>
          </cell>
          <cell r="H31">
            <v>3952</v>
          </cell>
          <cell r="I31">
            <v>19162.12</v>
          </cell>
          <cell r="J31">
            <v>13025</v>
          </cell>
          <cell r="K31">
            <v>39870.119999999995</v>
          </cell>
          <cell r="L31">
            <v>90129.88</v>
          </cell>
          <cell r="M31" t="str">
            <v>M</v>
          </cell>
        </row>
        <row r="32">
          <cell r="B32" t="str">
            <v>JESUS NICOLAS PINEDA GUZMAN</v>
          </cell>
          <cell r="C32" t="str">
            <v>ENCARGADO (A)</v>
          </cell>
          <cell r="D32" t="str">
            <v>VICEMINISTERIO DE ENERGIA</v>
          </cell>
          <cell r="E32" t="str">
            <v>CARÁCTER TEMPORAL</v>
          </cell>
          <cell r="F32">
            <v>150000</v>
          </cell>
          <cell r="G32">
            <v>4305</v>
          </cell>
          <cell r="H32">
            <v>4560</v>
          </cell>
          <cell r="I32">
            <v>23866.62</v>
          </cell>
          <cell r="J32">
            <v>4525</v>
          </cell>
          <cell r="K32">
            <v>37256.619999999995</v>
          </cell>
          <cell r="L32">
            <v>112743.38</v>
          </cell>
          <cell r="M32" t="str">
            <v>M</v>
          </cell>
        </row>
        <row r="33">
          <cell r="B33" t="str">
            <v>CANDIDO MAMBRU SANTAMARIA</v>
          </cell>
          <cell r="C33" t="str">
            <v>ENCARGADO (A)</v>
          </cell>
          <cell r="D33" t="str">
            <v>DIRECCION ADMINISTRATIVA FINANCIERA- MEM</v>
          </cell>
          <cell r="E33" t="str">
            <v>CARÁCTER TEMPORAL</v>
          </cell>
          <cell r="F33">
            <v>150000</v>
          </cell>
          <cell r="G33">
            <v>4305</v>
          </cell>
          <cell r="H33">
            <v>4560</v>
          </cell>
          <cell r="I33">
            <v>23472.26</v>
          </cell>
          <cell r="J33">
            <v>51950.05</v>
          </cell>
          <cell r="K33">
            <v>84287.31</v>
          </cell>
          <cell r="L33">
            <v>65712.69</v>
          </cell>
          <cell r="M33" t="str">
            <v>M</v>
          </cell>
        </row>
        <row r="34">
          <cell r="B34" t="str">
            <v>CARLOS AMAURIS MONTERO CHAVEZ</v>
          </cell>
          <cell r="C34" t="str">
            <v>ENCARGADO (A)</v>
          </cell>
          <cell r="D34" t="str">
            <v>DIRECCION ADMINISTRATIVA FINANCIERA- MEM</v>
          </cell>
          <cell r="E34" t="str">
            <v>CARÁCTER TEMPORAL</v>
          </cell>
          <cell r="F34">
            <v>150000</v>
          </cell>
          <cell r="G34">
            <v>4305</v>
          </cell>
          <cell r="H34">
            <v>4560</v>
          </cell>
          <cell r="I34">
            <v>23866.62</v>
          </cell>
          <cell r="J34">
            <v>23252.67</v>
          </cell>
          <cell r="K34">
            <v>55984.289999999994</v>
          </cell>
          <cell r="L34">
            <v>94015.71</v>
          </cell>
          <cell r="M34" t="str">
            <v>M</v>
          </cell>
        </row>
        <row r="35">
          <cell r="B35" t="str">
            <v>CLARA MARIA MOSQUEA JIMENEZ</v>
          </cell>
          <cell r="C35" t="str">
            <v>ENCARGADO (A)</v>
          </cell>
          <cell r="D35" t="str">
            <v>DIRECCION ADMINISTRATIVA FINANCIERA- MEM</v>
          </cell>
          <cell r="E35" t="str">
            <v>CARÁCTER TEMPORAL</v>
          </cell>
          <cell r="F35">
            <v>110000</v>
          </cell>
          <cell r="G35">
            <v>3157</v>
          </cell>
          <cell r="H35">
            <v>3344</v>
          </cell>
          <cell r="I35">
            <v>14063.26</v>
          </cell>
          <cell r="J35">
            <v>6375.83</v>
          </cell>
          <cell r="K35">
            <v>26940.090000000004</v>
          </cell>
          <cell r="L35">
            <v>83059.91</v>
          </cell>
          <cell r="M35" t="str">
            <v>F</v>
          </cell>
        </row>
        <row r="36">
          <cell r="B36" t="str">
            <v>HUGO ARIOSTO MORALES SOSA</v>
          </cell>
          <cell r="C36" t="str">
            <v>ENCARGADO (A)</v>
          </cell>
          <cell r="D36" t="str">
            <v>VICEMINISTERIO DE ENERGIA</v>
          </cell>
          <cell r="E36" t="str">
            <v>CARÁCTER TEMPORAL</v>
          </cell>
          <cell r="F36">
            <v>150000</v>
          </cell>
          <cell r="G36">
            <v>4305</v>
          </cell>
          <cell r="H36">
            <v>4560</v>
          </cell>
          <cell r="I36">
            <v>23472.26</v>
          </cell>
          <cell r="J36">
            <v>1602.45</v>
          </cell>
          <cell r="K36">
            <v>33939.71</v>
          </cell>
          <cell r="L36">
            <v>116060.29000000001</v>
          </cell>
          <cell r="M36" t="str">
            <v>M</v>
          </cell>
        </row>
        <row r="37">
          <cell r="B37" t="str">
            <v>JULIO CESAR SANCHEZ SUERO</v>
          </cell>
          <cell r="C37" t="str">
            <v>ENCARGADO (A)</v>
          </cell>
          <cell r="D37" t="str">
            <v>DIRECCION DE SEGURIDAD</v>
          </cell>
          <cell r="E37" t="str">
            <v>CARÁCTER TEMPORAL</v>
          </cell>
          <cell r="F37">
            <v>150000</v>
          </cell>
          <cell r="G37">
            <v>4305</v>
          </cell>
          <cell r="H37">
            <v>4560</v>
          </cell>
          <cell r="I37">
            <v>23866.62</v>
          </cell>
          <cell r="J37">
            <v>9548.7900000000009</v>
          </cell>
          <cell r="K37">
            <v>42280.41</v>
          </cell>
          <cell r="L37">
            <v>107719.59</v>
          </cell>
          <cell r="M37" t="str">
            <v>M</v>
          </cell>
        </row>
        <row r="38">
          <cell r="B38" t="str">
            <v>LORRAINE ZOLESNIR YAPOR MOREL</v>
          </cell>
          <cell r="C38" t="str">
            <v>ENCARGADO (A)</v>
          </cell>
          <cell r="D38" t="str">
            <v>DIRECCION DE RECURSOS HUMANOS- MEM</v>
          </cell>
          <cell r="E38" t="str">
            <v>CARÁCTER TEMPORAL</v>
          </cell>
          <cell r="F38">
            <v>130000</v>
          </cell>
          <cell r="G38">
            <v>3731</v>
          </cell>
          <cell r="H38">
            <v>3952</v>
          </cell>
          <cell r="I38">
            <v>19162.12</v>
          </cell>
          <cell r="J38">
            <v>26025</v>
          </cell>
          <cell r="K38">
            <v>52870.119999999995</v>
          </cell>
          <cell r="L38">
            <v>77129.88</v>
          </cell>
          <cell r="M38" t="str">
            <v>F</v>
          </cell>
        </row>
        <row r="39">
          <cell r="B39" t="str">
            <v>PATRICIA ALBURQUERQUE MORA</v>
          </cell>
          <cell r="C39" t="str">
            <v>ENCARGADO (A)</v>
          </cell>
          <cell r="D39" t="str">
            <v>DIRECCION DE PLANIFICACION Y DESARROLLO</v>
          </cell>
          <cell r="E39" t="str">
            <v>CARÁCTER TEMPORAL</v>
          </cell>
          <cell r="F39">
            <v>110000</v>
          </cell>
          <cell r="G39">
            <v>3157</v>
          </cell>
          <cell r="H39">
            <v>3344</v>
          </cell>
          <cell r="I39">
            <v>14457.62</v>
          </cell>
          <cell r="J39">
            <v>25</v>
          </cell>
          <cell r="K39">
            <v>20983.620000000003</v>
          </cell>
          <cell r="L39">
            <v>89016.38</v>
          </cell>
          <cell r="M39" t="str">
            <v>F</v>
          </cell>
        </row>
        <row r="40">
          <cell r="B40" t="str">
            <v>SANDRA YAHAYRA MENDOZA DOLORES</v>
          </cell>
          <cell r="C40" t="str">
            <v>ENCARGADO (A)</v>
          </cell>
          <cell r="D40" t="str">
            <v>VICEMINISTERIO DE ENERGIA</v>
          </cell>
          <cell r="E40" t="str">
            <v>CARÁCTER TEMPORAL</v>
          </cell>
          <cell r="F40">
            <v>130000</v>
          </cell>
          <cell r="G40">
            <v>3731</v>
          </cell>
          <cell r="H40">
            <v>3952</v>
          </cell>
          <cell r="I40">
            <v>18767.759999999998</v>
          </cell>
          <cell r="J40">
            <v>1602.45</v>
          </cell>
          <cell r="K40">
            <v>28053.21</v>
          </cell>
          <cell r="L40">
            <v>101946.79000000001</v>
          </cell>
          <cell r="M40" t="str">
            <v>F</v>
          </cell>
        </row>
        <row r="41">
          <cell r="B41" t="str">
            <v>RUBEL DE JESUS MATOS TEJEDA</v>
          </cell>
          <cell r="C41" t="str">
            <v>ENCARGADO (A)</v>
          </cell>
          <cell r="D41" t="str">
            <v>DIRECCION DE PLANIFICACION Y DESARROLLO</v>
          </cell>
          <cell r="E41" t="str">
            <v>CARÁCTER TEMPORAL</v>
          </cell>
          <cell r="F41">
            <v>130000</v>
          </cell>
          <cell r="G41">
            <v>3731</v>
          </cell>
          <cell r="H41">
            <v>3952</v>
          </cell>
          <cell r="I41">
            <v>19162.12</v>
          </cell>
          <cell r="J41">
            <v>25</v>
          </cell>
          <cell r="K41">
            <v>26870.12</v>
          </cell>
          <cell r="L41">
            <v>103129.88</v>
          </cell>
          <cell r="M41" t="str">
            <v>M</v>
          </cell>
        </row>
        <row r="42">
          <cell r="B42" t="str">
            <v>VICTOR MANUEL MERCEDES REYES</v>
          </cell>
          <cell r="C42" t="str">
            <v>ENCARGADO (A)</v>
          </cell>
          <cell r="D42" t="str">
            <v>DIRECCION ADMINISTRATIVA FINANCIERA- MEM</v>
          </cell>
          <cell r="E42" t="str">
            <v>CARÁCTER TEMPORAL</v>
          </cell>
          <cell r="F42">
            <v>150000</v>
          </cell>
          <cell r="G42">
            <v>4305</v>
          </cell>
          <cell r="H42">
            <v>4560</v>
          </cell>
          <cell r="I42">
            <v>23866.62</v>
          </cell>
          <cell r="J42">
            <v>25</v>
          </cell>
          <cell r="K42">
            <v>32756.62</v>
          </cell>
          <cell r="L42">
            <v>117243.38</v>
          </cell>
          <cell r="M42" t="str">
            <v>M</v>
          </cell>
        </row>
        <row r="43">
          <cell r="B43" t="str">
            <v>CESAR ANTONIO HAZIM BASSA</v>
          </cell>
          <cell r="C43" t="str">
            <v>ENCARGADO (A)</v>
          </cell>
          <cell r="D43" t="str">
            <v>VICEMINISTERIO DE AHORRO ENERGETICO GUBE</v>
          </cell>
          <cell r="E43" t="str">
            <v>CARÁCTER TEMPORAL</v>
          </cell>
          <cell r="F43">
            <v>130000</v>
          </cell>
          <cell r="G43">
            <v>3731</v>
          </cell>
          <cell r="H43">
            <v>3952</v>
          </cell>
          <cell r="I43">
            <v>18767.759999999998</v>
          </cell>
          <cell r="J43">
            <v>1602.45</v>
          </cell>
          <cell r="K43">
            <v>28053.21</v>
          </cell>
          <cell r="L43">
            <v>101946.79000000001</v>
          </cell>
          <cell r="M43" t="str">
            <v>M</v>
          </cell>
        </row>
        <row r="44">
          <cell r="B44" t="str">
            <v>ROSA FATIMA JIMENEZ ESTEVEZ</v>
          </cell>
          <cell r="C44" t="str">
            <v>ENC. CENTRO DE DOCUMENTACION</v>
          </cell>
          <cell r="D44" t="str">
            <v>DIRECCION DE COMUNICACIONES- MEM</v>
          </cell>
          <cell r="E44" t="str">
            <v>CARÁCTER TEMPORAL</v>
          </cell>
          <cell r="F44">
            <v>130000</v>
          </cell>
          <cell r="G44">
            <v>3731</v>
          </cell>
          <cell r="H44">
            <v>3952</v>
          </cell>
          <cell r="I44">
            <v>19162.12</v>
          </cell>
          <cell r="J44">
            <v>30284.32</v>
          </cell>
          <cell r="K44">
            <v>57129.440000000002</v>
          </cell>
          <cell r="L44">
            <v>72870.559999999998</v>
          </cell>
          <cell r="M44" t="str">
            <v>F</v>
          </cell>
        </row>
        <row r="45">
          <cell r="B45" t="str">
            <v>PASCUAL SALVADOR DE LEON CARRASCO</v>
          </cell>
          <cell r="C45" t="str">
            <v>ENC. CONTROL DE BIENES</v>
          </cell>
          <cell r="D45" t="str">
            <v>DIRECCION ADMINISTRATIVA FINANCIERA- MEM</v>
          </cell>
          <cell r="E45" t="str">
            <v>CARÁCTER TEMPORAL</v>
          </cell>
          <cell r="F45">
            <v>160000</v>
          </cell>
          <cell r="G45">
            <v>4592</v>
          </cell>
          <cell r="H45">
            <v>4864</v>
          </cell>
          <cell r="I45">
            <v>26218.87</v>
          </cell>
          <cell r="J45">
            <v>25</v>
          </cell>
          <cell r="K45">
            <v>35699.869999999995</v>
          </cell>
          <cell r="L45">
            <v>124300.13</v>
          </cell>
          <cell r="M45" t="str">
            <v>M</v>
          </cell>
        </row>
        <row r="46">
          <cell r="B46" t="str">
            <v>VICTOR PAREDES DE LA ROSA</v>
          </cell>
          <cell r="C46" t="str">
            <v>ENC. DE ARCHIVO</v>
          </cell>
          <cell r="D46" t="str">
            <v>DIRECCION ADMINISTRATIVA FINANCIERA- MEM</v>
          </cell>
          <cell r="E46" t="str">
            <v>CARÁCTER TEMPORAL</v>
          </cell>
          <cell r="F46">
            <v>90000</v>
          </cell>
          <cell r="G46">
            <v>2583</v>
          </cell>
          <cell r="H46">
            <v>2736</v>
          </cell>
          <cell r="I46">
            <v>9753.1200000000008</v>
          </cell>
          <cell r="J46">
            <v>8240.869999999999</v>
          </cell>
          <cell r="K46">
            <v>23312.989999999998</v>
          </cell>
          <cell r="L46">
            <v>66687.010000000009</v>
          </cell>
          <cell r="M46" t="str">
            <v>M</v>
          </cell>
        </row>
        <row r="47">
          <cell r="B47" t="str">
            <v>SANDRO RODRIGUEZ ABREU</v>
          </cell>
          <cell r="C47" t="str">
            <v>ENC. DE DIV. DE TRANSPORTACION</v>
          </cell>
          <cell r="D47" t="str">
            <v>DIRECCION ADMINISTRATIVA FINANCIERA- MEM</v>
          </cell>
          <cell r="E47" t="str">
            <v>CARÁCTER TEMPORAL</v>
          </cell>
          <cell r="F47">
            <v>110000</v>
          </cell>
          <cell r="G47">
            <v>3157</v>
          </cell>
          <cell r="H47">
            <v>3344</v>
          </cell>
          <cell r="I47">
            <v>14457.62</v>
          </cell>
          <cell r="J47">
            <v>21326.989999999998</v>
          </cell>
          <cell r="K47">
            <v>42285.61</v>
          </cell>
          <cell r="L47">
            <v>67714.39</v>
          </cell>
          <cell r="M47" t="str">
            <v>M</v>
          </cell>
        </row>
        <row r="48">
          <cell r="B48" t="str">
            <v>MAXIMO ANDRES ADOLPHUS FARRELL</v>
          </cell>
          <cell r="C48" t="str">
            <v>ENC. DE SERVICIOS GENERALES</v>
          </cell>
          <cell r="D48" t="str">
            <v>DIRECCION ADMINISTRATIVA FINANCIERA- MEM</v>
          </cell>
          <cell r="E48" t="str">
            <v>CARÁCTER TEMPORAL</v>
          </cell>
          <cell r="F48">
            <v>150000</v>
          </cell>
          <cell r="G48">
            <v>4305</v>
          </cell>
          <cell r="H48">
            <v>4560</v>
          </cell>
          <cell r="I48">
            <v>23866.62</v>
          </cell>
          <cell r="J48">
            <v>25</v>
          </cell>
          <cell r="K48">
            <v>32756.62</v>
          </cell>
          <cell r="L48">
            <v>117243.38</v>
          </cell>
          <cell r="M48" t="str">
            <v>M</v>
          </cell>
        </row>
        <row r="49">
          <cell r="B49" t="str">
            <v>YOHANNA KARINA HENRIQUEZ JIMENEZ</v>
          </cell>
          <cell r="C49" t="str">
            <v>ENC. DEPARTAMENTO DE FORMACIÓN</v>
          </cell>
          <cell r="D49" t="str">
            <v>VICEMINISTERIO DE AHORRO ENERGETICO GUBE</v>
          </cell>
          <cell r="E49" t="str">
            <v>CARÁCTER TEMPORAL</v>
          </cell>
          <cell r="F49">
            <v>100000</v>
          </cell>
          <cell r="G49">
            <v>2870</v>
          </cell>
          <cell r="H49">
            <v>3040</v>
          </cell>
          <cell r="I49">
            <v>12105.37</v>
          </cell>
          <cell r="J49">
            <v>25</v>
          </cell>
          <cell r="K49">
            <v>18040.370000000003</v>
          </cell>
          <cell r="L49">
            <v>81959.63</v>
          </cell>
          <cell r="M49" t="str">
            <v>F</v>
          </cell>
        </row>
        <row r="50">
          <cell r="B50" t="str">
            <v>MASSIEL VANESSA SURIÑACH POLANCO</v>
          </cell>
          <cell r="C50" t="str">
            <v>ENC. DEPTO. DE COMPRAS Y CONTR</v>
          </cell>
          <cell r="D50" t="str">
            <v>DIRECCION ADMINISTRATIVA FINANCIERA- MEM</v>
          </cell>
          <cell r="E50" t="str">
            <v>CARÁCTER TEMPORAL</v>
          </cell>
          <cell r="F50">
            <v>160000</v>
          </cell>
          <cell r="G50">
            <v>4592</v>
          </cell>
          <cell r="H50">
            <v>4864</v>
          </cell>
          <cell r="I50">
            <v>26218.87</v>
          </cell>
          <cell r="J50">
            <v>25</v>
          </cell>
          <cell r="K50">
            <v>35699.869999999995</v>
          </cell>
          <cell r="L50">
            <v>124300.13</v>
          </cell>
          <cell r="M50" t="str">
            <v>F</v>
          </cell>
        </row>
        <row r="51">
          <cell r="B51" t="str">
            <v>MICHELLE IVONNE BAEZ SILVERIO</v>
          </cell>
          <cell r="C51" t="str">
            <v>ENC. DEPTO. EVALUACION DEL DES</v>
          </cell>
          <cell r="D51" t="str">
            <v>DEPARTAMENTO DE EVALUACION DEL DESEMPEÑO</v>
          </cell>
          <cell r="E51" t="str">
            <v>CARÁCTER TEMPORAL</v>
          </cell>
          <cell r="F51">
            <v>130000</v>
          </cell>
          <cell r="G51">
            <v>3731</v>
          </cell>
          <cell r="H51">
            <v>3952</v>
          </cell>
          <cell r="I51">
            <v>19162.12</v>
          </cell>
          <cell r="J51">
            <v>25</v>
          </cell>
          <cell r="K51">
            <v>26870.12</v>
          </cell>
          <cell r="L51">
            <v>103129.88</v>
          </cell>
          <cell r="M51" t="str">
            <v>F</v>
          </cell>
        </row>
        <row r="52">
          <cell r="B52" t="str">
            <v>BASILIO LOPEZ PAULINO</v>
          </cell>
          <cell r="C52" t="str">
            <v>ENC. DIV. ACTIVOS FIJOS</v>
          </cell>
          <cell r="D52" t="str">
            <v>DIRECCION ADMINISTRATIVA FINANCIERA- MEM</v>
          </cell>
          <cell r="E52" t="str">
            <v>CARÁCTER TEMPORAL</v>
          </cell>
          <cell r="F52">
            <v>130000</v>
          </cell>
          <cell r="G52">
            <v>3731</v>
          </cell>
          <cell r="H52">
            <v>3952</v>
          </cell>
          <cell r="I52">
            <v>18373.39</v>
          </cell>
          <cell r="J52">
            <v>3179.9</v>
          </cell>
          <cell r="K52">
            <v>29236.29</v>
          </cell>
          <cell r="L52">
            <v>100763.70999999999</v>
          </cell>
          <cell r="M52" t="str">
            <v>M</v>
          </cell>
        </row>
        <row r="53">
          <cell r="B53" t="str">
            <v>ANGELA CRISTINA CUSTODIO FLORENTINO</v>
          </cell>
          <cell r="C53" t="str">
            <v>ENC. DIV. DE CORRESPONDENCIA</v>
          </cell>
          <cell r="D53" t="str">
            <v>DIRECCION ADMINISTRATIVA FINANCIERA- MEM</v>
          </cell>
          <cell r="E53" t="str">
            <v>CARÁCTER TEMPORAL</v>
          </cell>
          <cell r="F53">
            <v>100000</v>
          </cell>
          <cell r="G53">
            <v>2870</v>
          </cell>
          <cell r="H53">
            <v>3040</v>
          </cell>
          <cell r="I53">
            <v>11711.01</v>
          </cell>
          <cell r="J53">
            <v>14904.439999999999</v>
          </cell>
          <cell r="K53">
            <v>32525.45</v>
          </cell>
          <cell r="L53">
            <v>67474.55</v>
          </cell>
          <cell r="M53" t="str">
            <v>F</v>
          </cell>
        </row>
        <row r="54">
          <cell r="B54" t="str">
            <v>CESAR OMAR OGANDO MUÑOZ</v>
          </cell>
          <cell r="C54" t="str">
            <v>ENC. DPTO. ADMINISTRACION SERV</v>
          </cell>
          <cell r="D54" t="str">
            <v>DIRECCION DE TECNOLOGIAS DE LA INFORMACI</v>
          </cell>
          <cell r="E54" t="str">
            <v>CARÁCTER TEMPORAL</v>
          </cell>
          <cell r="F54">
            <v>135000</v>
          </cell>
          <cell r="G54">
            <v>3874.5</v>
          </cell>
          <cell r="H54">
            <v>4104</v>
          </cell>
          <cell r="I54">
            <v>19943.88</v>
          </cell>
          <cell r="J54">
            <v>1602.45</v>
          </cell>
          <cell r="K54">
            <v>29524.83</v>
          </cell>
          <cell r="L54">
            <v>105475.17</v>
          </cell>
          <cell r="M54" t="str">
            <v>M</v>
          </cell>
        </row>
        <row r="55">
          <cell r="B55" t="str">
            <v>YEN ANEURY MACEO SANCHEZ</v>
          </cell>
          <cell r="C55" t="str">
            <v>ENC. DPTO. DE OPERACIONES</v>
          </cell>
          <cell r="D55" t="str">
            <v>DIRECCION DE TECNOLOGIAS DE LA INFORMACI</v>
          </cell>
          <cell r="E55" t="str">
            <v>CARÁCTER TEMPORAL</v>
          </cell>
          <cell r="F55">
            <v>150000</v>
          </cell>
          <cell r="G55">
            <v>4305</v>
          </cell>
          <cell r="H55">
            <v>4560</v>
          </cell>
          <cell r="I55">
            <v>23866.62</v>
          </cell>
          <cell r="J55">
            <v>25</v>
          </cell>
          <cell r="K55">
            <v>32756.62</v>
          </cell>
          <cell r="L55">
            <v>117243.38</v>
          </cell>
          <cell r="M55" t="str">
            <v>M</v>
          </cell>
        </row>
        <row r="56">
          <cell r="B56" t="str">
            <v>LUIS HUBERTO PEREZ FONDEUR</v>
          </cell>
          <cell r="C56" t="str">
            <v>ENC. DPTO. ELABORACION DOCUMEN</v>
          </cell>
          <cell r="D56" t="str">
            <v>DEPARTAMENTO DE ELABORACION DE DOCUMENTO</v>
          </cell>
          <cell r="E56" t="str">
            <v>CARÁCTER TEMPORAL</v>
          </cell>
          <cell r="F56">
            <v>130000</v>
          </cell>
          <cell r="G56">
            <v>3731</v>
          </cell>
          <cell r="H56">
            <v>3952</v>
          </cell>
          <cell r="I56">
            <v>19162.12</v>
          </cell>
          <cell r="J56">
            <v>25</v>
          </cell>
          <cell r="K56">
            <v>26870.12</v>
          </cell>
          <cell r="L56">
            <v>103129.88</v>
          </cell>
          <cell r="M56" t="str">
            <v>M</v>
          </cell>
        </row>
        <row r="57">
          <cell r="B57" t="str">
            <v>ABNER LORA LOPEZ</v>
          </cell>
          <cell r="C57" t="str">
            <v>ENC. DPTO. FINANCIERO</v>
          </cell>
          <cell r="D57" t="str">
            <v>DEPARTAMENTO FINANCIERO- MEM</v>
          </cell>
          <cell r="E57" t="str">
            <v>CARÁCTER TEMPORAL</v>
          </cell>
          <cell r="F57">
            <v>150000</v>
          </cell>
          <cell r="G57">
            <v>4305</v>
          </cell>
          <cell r="H57">
            <v>4560</v>
          </cell>
          <cell r="I57">
            <v>23866.62</v>
          </cell>
          <cell r="J57">
            <v>25</v>
          </cell>
          <cell r="K57">
            <v>32756.62</v>
          </cell>
          <cell r="L57">
            <v>117243.38</v>
          </cell>
          <cell r="M57" t="str">
            <v>M</v>
          </cell>
        </row>
        <row r="58">
          <cell r="B58" t="str">
            <v>SUSAN BEATO GONZALEZ</v>
          </cell>
          <cell r="C58" t="str">
            <v>ENC. RELACIONES LABORALES</v>
          </cell>
          <cell r="D58" t="str">
            <v>DIRECCION DE RECURSOS HUMANOS- MEM</v>
          </cell>
          <cell r="E58" t="str">
            <v>CARÁCTER TEMPORAL</v>
          </cell>
          <cell r="F58">
            <v>110000</v>
          </cell>
          <cell r="G58">
            <v>3157</v>
          </cell>
          <cell r="H58">
            <v>3344</v>
          </cell>
          <cell r="I58">
            <v>14063.26</v>
          </cell>
          <cell r="J58">
            <v>9772.25</v>
          </cell>
          <cell r="K58">
            <v>30336.510000000002</v>
          </cell>
          <cell r="L58">
            <v>79663.489999999991</v>
          </cell>
          <cell r="M58" t="str">
            <v>F</v>
          </cell>
        </row>
        <row r="59">
          <cell r="B59" t="str">
            <v>MARTHA IRENE TEJADA CASTILLO</v>
          </cell>
          <cell r="C59" t="str">
            <v>ENCARGADA ADMINISTRATIVA PTER</v>
          </cell>
          <cell r="D59" t="str">
            <v>PARQUE TEMATICO DE ENERGIA RENOVABLE</v>
          </cell>
          <cell r="E59" t="str">
            <v>CARÁCTER TEMPORAL</v>
          </cell>
          <cell r="F59">
            <v>100000</v>
          </cell>
          <cell r="G59">
            <v>2870</v>
          </cell>
          <cell r="H59">
            <v>3040</v>
          </cell>
          <cell r="I59">
            <v>12105.37</v>
          </cell>
          <cell r="J59">
            <v>25</v>
          </cell>
          <cell r="K59">
            <v>18040.370000000003</v>
          </cell>
          <cell r="L59">
            <v>81959.63</v>
          </cell>
          <cell r="M59" t="str">
            <v>F</v>
          </cell>
        </row>
        <row r="60">
          <cell r="B60" t="str">
            <v>GOLYE LATOUFE JIMENEZ</v>
          </cell>
          <cell r="C60" t="str">
            <v>ENCARGADA DE PROMOCION MINERA</v>
          </cell>
          <cell r="D60" t="str">
            <v>VICEMINISTERIO DE MINA</v>
          </cell>
          <cell r="E60" t="str">
            <v>CARÁCTER TEMPORAL</v>
          </cell>
          <cell r="F60">
            <v>130000</v>
          </cell>
          <cell r="G60">
            <v>3731</v>
          </cell>
          <cell r="H60">
            <v>3952</v>
          </cell>
          <cell r="I60">
            <v>18767.759999999998</v>
          </cell>
          <cell r="J60">
            <v>5502.45</v>
          </cell>
          <cell r="K60">
            <v>31953.21</v>
          </cell>
          <cell r="L60">
            <v>98046.790000000008</v>
          </cell>
          <cell r="M60" t="str">
            <v>F</v>
          </cell>
        </row>
        <row r="61">
          <cell r="B61" t="str">
            <v>KHAYSSY JUSTIANNY CRUZ PEREZ</v>
          </cell>
          <cell r="C61" t="str">
            <v>ENCARGADA DE RELACIONES PUBLIC</v>
          </cell>
          <cell r="D61" t="str">
            <v>DIRECCION DE COMUNICACIONES- MEM</v>
          </cell>
          <cell r="E61" t="str">
            <v>CARÁCTER TEMPORAL</v>
          </cell>
          <cell r="F61">
            <v>160000</v>
          </cell>
          <cell r="G61">
            <v>4592</v>
          </cell>
          <cell r="H61">
            <v>4864</v>
          </cell>
          <cell r="I61">
            <v>26218.87</v>
          </cell>
          <cell r="J61">
            <v>25</v>
          </cell>
          <cell r="K61">
            <v>35699.869999999995</v>
          </cell>
          <cell r="L61">
            <v>124300.13</v>
          </cell>
          <cell r="M61" t="str">
            <v>F</v>
          </cell>
        </row>
        <row r="62">
          <cell r="B62" t="str">
            <v>JHONATAN ERNESTO CRISOSTOMO QUELIZ</v>
          </cell>
          <cell r="C62" t="str">
            <v>ENC. DEPARTAMENTO DE PRESUPUES</v>
          </cell>
          <cell r="D62" t="str">
            <v>DIRECCION FINANCIERA</v>
          </cell>
          <cell r="E62" t="str">
            <v>CARÁCTER TEMPORAL</v>
          </cell>
          <cell r="F62">
            <v>135000</v>
          </cell>
          <cell r="G62">
            <v>3874.5</v>
          </cell>
          <cell r="H62">
            <v>4104</v>
          </cell>
          <cell r="I62">
            <v>20338.310000000001</v>
          </cell>
          <cell r="J62">
            <v>25</v>
          </cell>
          <cell r="K62">
            <v>28341.81</v>
          </cell>
          <cell r="L62">
            <v>106658.19</v>
          </cell>
          <cell r="M62" t="str">
            <v>M</v>
          </cell>
        </row>
        <row r="63">
          <cell r="B63" t="str">
            <v>VICTOR MANUEL SEGURA SENA</v>
          </cell>
          <cell r="C63" t="str">
            <v>ENCARGADO ( A) DE MANTENIMIENT</v>
          </cell>
          <cell r="D63" t="str">
            <v>DIVISION DE SERVICIOS GENERALES- MEM</v>
          </cell>
          <cell r="E63" t="str">
            <v>CARÁCTER TEMPORAL</v>
          </cell>
          <cell r="F63">
            <v>150000</v>
          </cell>
          <cell r="G63">
            <v>4305</v>
          </cell>
          <cell r="H63">
            <v>4560</v>
          </cell>
          <cell r="I63">
            <v>23866.62</v>
          </cell>
          <cell r="J63">
            <v>25</v>
          </cell>
          <cell r="K63">
            <v>32756.62</v>
          </cell>
          <cell r="L63">
            <v>117243.38</v>
          </cell>
          <cell r="M63" t="str">
            <v>M</v>
          </cell>
        </row>
        <row r="64">
          <cell r="B64" t="str">
            <v>JESUS MARIA CASTILLO</v>
          </cell>
          <cell r="C64" t="str">
            <v>ENCARGADO (A) DE LA DIVISION D</v>
          </cell>
          <cell r="D64" t="str">
            <v>DIVISION DE CONTABILIDAD- MEM</v>
          </cell>
          <cell r="E64" t="str">
            <v>CARÁCTER TEMPORAL</v>
          </cell>
          <cell r="F64">
            <v>110000</v>
          </cell>
          <cell r="G64">
            <v>3157</v>
          </cell>
          <cell r="H64">
            <v>3344</v>
          </cell>
          <cell r="I64">
            <v>14457.62</v>
          </cell>
          <cell r="J64">
            <v>25</v>
          </cell>
          <cell r="K64">
            <v>20983.620000000003</v>
          </cell>
          <cell r="L64">
            <v>89016.38</v>
          </cell>
          <cell r="M64" t="str">
            <v>M</v>
          </cell>
        </row>
        <row r="65">
          <cell r="B65" t="str">
            <v>ROSA JIMENEZ LEBRON</v>
          </cell>
          <cell r="C65" t="str">
            <v>ENCARGADO (A) DEPTO. RECLUTAMI</v>
          </cell>
          <cell r="D65" t="str">
            <v>DIRECCION DE RECURSOS HUMANOS- MEM</v>
          </cell>
          <cell r="E65" t="str">
            <v>CARÁCTER TEMPORAL</v>
          </cell>
          <cell r="F65">
            <v>130000</v>
          </cell>
          <cell r="G65">
            <v>3731</v>
          </cell>
          <cell r="H65">
            <v>3952</v>
          </cell>
          <cell r="I65">
            <v>19162.12</v>
          </cell>
          <cell r="J65">
            <v>13025</v>
          </cell>
          <cell r="K65">
            <v>39870.119999999995</v>
          </cell>
          <cell r="L65">
            <v>90129.88</v>
          </cell>
          <cell r="M65" t="str">
            <v>F</v>
          </cell>
        </row>
        <row r="66">
          <cell r="B66" t="str">
            <v>JUAN ABRAHAM CUEVAS SANCHEZ</v>
          </cell>
          <cell r="C66" t="str">
            <v>ENCARGADO (A)</v>
          </cell>
          <cell r="D66" t="str">
            <v>DIRECCION ADMINISTRATIVA FINANCIERA- MEM</v>
          </cell>
          <cell r="E66" t="str">
            <v>CARÁCTER TEMPORAL</v>
          </cell>
          <cell r="F66">
            <v>110000</v>
          </cell>
          <cell r="G66">
            <v>3157</v>
          </cell>
          <cell r="H66">
            <v>3344</v>
          </cell>
          <cell r="I66">
            <v>13668.89</v>
          </cell>
          <cell r="J66">
            <v>17227.91</v>
          </cell>
          <cell r="K66">
            <v>37397.800000000003</v>
          </cell>
          <cell r="L66">
            <v>72602.2</v>
          </cell>
          <cell r="M66" t="str">
            <v>M</v>
          </cell>
        </row>
        <row r="67">
          <cell r="B67" t="str">
            <v>FRANKLYN FRANCISCO GUERRA DURAN</v>
          </cell>
          <cell r="C67" t="str">
            <v>ENCARGADO (A) DIVISION SERVICI</v>
          </cell>
          <cell r="D67" t="str">
            <v>DIVISION DE SERVICIOS GENERALES- MEM</v>
          </cell>
          <cell r="E67" t="str">
            <v>CARÁCTER TEMPORAL</v>
          </cell>
          <cell r="F67">
            <v>110000</v>
          </cell>
          <cell r="G67">
            <v>3157</v>
          </cell>
          <cell r="H67">
            <v>3344</v>
          </cell>
          <cell r="I67">
            <v>14457.62</v>
          </cell>
          <cell r="J67">
            <v>25</v>
          </cell>
          <cell r="K67">
            <v>20983.620000000003</v>
          </cell>
          <cell r="L67">
            <v>89016.38</v>
          </cell>
          <cell r="M67" t="str">
            <v>M</v>
          </cell>
        </row>
        <row r="68">
          <cell r="B68" t="str">
            <v>KENYA ARACELIS MERCEDES HERNANDEZ</v>
          </cell>
          <cell r="C68" t="str">
            <v>ENCARGADO (A) FORMULACION, MON</v>
          </cell>
          <cell r="D68" t="str">
            <v>DEPARTAMENTO DE FORMULACION, MONITOREO Y</v>
          </cell>
          <cell r="E68" t="str">
            <v>CARÁCTER TEMPORAL</v>
          </cell>
          <cell r="F68">
            <v>130000</v>
          </cell>
          <cell r="G68">
            <v>3731</v>
          </cell>
          <cell r="H68">
            <v>3952</v>
          </cell>
          <cell r="I68">
            <v>19162.12</v>
          </cell>
          <cell r="J68">
            <v>25</v>
          </cell>
          <cell r="K68">
            <v>26870.12</v>
          </cell>
          <cell r="L68">
            <v>103129.88</v>
          </cell>
          <cell r="M68" t="str">
            <v>F</v>
          </cell>
        </row>
        <row r="69">
          <cell r="B69" t="str">
            <v>EFIGENIO MONTILLA ARIAS</v>
          </cell>
          <cell r="C69" t="str">
            <v>ENCARGADO (A) SECCION</v>
          </cell>
          <cell r="D69" t="str">
            <v>VICEMINISTERIO DE ENERGIA</v>
          </cell>
          <cell r="E69" t="str">
            <v>CARÁCTER TEMPORAL</v>
          </cell>
          <cell r="F69">
            <v>70000</v>
          </cell>
          <cell r="G69">
            <v>2009</v>
          </cell>
          <cell r="H69">
            <v>2128</v>
          </cell>
          <cell r="I69">
            <v>5052.99</v>
          </cell>
          <cell r="J69">
            <v>1602.45</v>
          </cell>
          <cell r="K69">
            <v>10792.44</v>
          </cell>
          <cell r="L69">
            <v>59207.56</v>
          </cell>
          <cell r="M69" t="str">
            <v>M</v>
          </cell>
        </row>
        <row r="70">
          <cell r="B70" t="str">
            <v>EDDY ANTONIO DURAN MEJIA</v>
          </cell>
          <cell r="C70" t="str">
            <v>ENCARGADO ALMACEN</v>
          </cell>
          <cell r="D70" t="str">
            <v>DIRECCION ADMINISTRATIVA FINANCIERA- MEM</v>
          </cell>
          <cell r="E70" t="str">
            <v>CARÁCTER TEMPORAL</v>
          </cell>
          <cell r="F70">
            <v>100000</v>
          </cell>
          <cell r="G70">
            <v>2870</v>
          </cell>
          <cell r="H70">
            <v>3040</v>
          </cell>
          <cell r="I70">
            <v>12105.37</v>
          </cell>
          <cell r="J70">
            <v>25</v>
          </cell>
          <cell r="K70">
            <v>18040.370000000003</v>
          </cell>
          <cell r="L70">
            <v>81959.63</v>
          </cell>
          <cell r="M70" t="str">
            <v>M</v>
          </cell>
        </row>
        <row r="71">
          <cell r="B71" t="str">
            <v>DELMIS MARTE HICHEZ</v>
          </cell>
          <cell r="C71" t="str">
            <v>ENCARGADO DE LA OFICINA DE ACC</v>
          </cell>
          <cell r="D71" t="str">
            <v>DEPARTAMENTO DE ACCESO A LA INFORMACION</v>
          </cell>
          <cell r="E71" t="str">
            <v>CARÁCTER TEMPORAL</v>
          </cell>
          <cell r="F71">
            <v>120000</v>
          </cell>
          <cell r="G71">
            <v>3444</v>
          </cell>
          <cell r="H71">
            <v>3648</v>
          </cell>
          <cell r="I71">
            <v>16809.87</v>
          </cell>
          <cell r="J71">
            <v>25</v>
          </cell>
          <cell r="K71">
            <v>23926.87</v>
          </cell>
          <cell r="L71">
            <v>96073.13</v>
          </cell>
          <cell r="M71" t="str">
            <v>F</v>
          </cell>
        </row>
        <row r="72">
          <cell r="B72" t="str">
            <v>PEDRO ANTONY JOSE CACERES</v>
          </cell>
          <cell r="C72" t="str">
            <v>ENCARGADO DE LOGISTICA</v>
          </cell>
          <cell r="D72" t="str">
            <v>VICEMINISTERIO DE ENERGIA</v>
          </cell>
          <cell r="E72" t="str">
            <v>CARÁCTER TEMPORAL</v>
          </cell>
          <cell r="F72">
            <v>120000</v>
          </cell>
          <cell r="G72">
            <v>3444</v>
          </cell>
          <cell r="H72">
            <v>3648</v>
          </cell>
          <cell r="I72">
            <v>16809.87</v>
          </cell>
          <cell r="J72">
            <v>25</v>
          </cell>
          <cell r="K72">
            <v>23926.87</v>
          </cell>
          <cell r="L72">
            <v>96073.13</v>
          </cell>
          <cell r="M72" t="str">
            <v>M</v>
          </cell>
        </row>
        <row r="73">
          <cell r="B73" t="str">
            <v>RAFAEL AUGUSTO REYES BISONO</v>
          </cell>
          <cell r="C73" t="str">
            <v>ENCARGADO DE RELACIONES PUBLIC</v>
          </cell>
          <cell r="D73" t="str">
            <v>DIRECCION DE COMUNICACIONES- MEM</v>
          </cell>
          <cell r="E73" t="str">
            <v>CARÁCTER TEMPORAL</v>
          </cell>
          <cell r="F73">
            <v>150000</v>
          </cell>
          <cell r="G73">
            <v>4305</v>
          </cell>
          <cell r="H73">
            <v>4560</v>
          </cell>
          <cell r="I73">
            <v>23866.62</v>
          </cell>
          <cell r="J73">
            <v>25</v>
          </cell>
          <cell r="K73">
            <v>32756.62</v>
          </cell>
          <cell r="L73">
            <v>117243.38</v>
          </cell>
          <cell r="M73" t="str">
            <v>M</v>
          </cell>
        </row>
        <row r="74">
          <cell r="B74" t="str">
            <v>EDDY PEREYRA ARIZA</v>
          </cell>
          <cell r="C74" t="str">
            <v>ENCARGADO PRENSA</v>
          </cell>
          <cell r="D74" t="str">
            <v>DIRECCION DE COMUNICACIONES- MEM</v>
          </cell>
          <cell r="E74" t="str">
            <v>CARÁCTER TEMPORAL</v>
          </cell>
          <cell r="F74">
            <v>130000</v>
          </cell>
          <cell r="G74">
            <v>3731</v>
          </cell>
          <cell r="H74">
            <v>3952</v>
          </cell>
          <cell r="I74">
            <v>19162.12</v>
          </cell>
          <cell r="J74">
            <v>25</v>
          </cell>
          <cell r="K74">
            <v>26870.12</v>
          </cell>
          <cell r="L74">
            <v>103129.88</v>
          </cell>
          <cell r="M74" t="str">
            <v>M</v>
          </cell>
        </row>
        <row r="75">
          <cell r="B75" t="str">
            <v>MILY ALTAGRACIA PERALTA NUÑEZ</v>
          </cell>
          <cell r="C75" t="str">
            <v>ASESOR (A)</v>
          </cell>
          <cell r="D75" t="str">
            <v>VICEMINISTERIO DE ENERGIA</v>
          </cell>
          <cell r="E75" t="str">
            <v>CARÁCTER TEMPORAL</v>
          </cell>
          <cell r="F75">
            <v>200000</v>
          </cell>
          <cell r="G75">
            <v>5740</v>
          </cell>
          <cell r="H75">
            <v>5685.41</v>
          </cell>
          <cell r="I75">
            <v>35726.519999999997</v>
          </cell>
          <cell r="J75">
            <v>25</v>
          </cell>
          <cell r="K75">
            <v>47176.929999999993</v>
          </cell>
          <cell r="L75">
            <v>152823.07</v>
          </cell>
          <cell r="M75" t="str">
            <v>F</v>
          </cell>
        </row>
        <row r="76">
          <cell r="B76" t="str">
            <v>NELSON GEOVANNY AQUINO BAEZ</v>
          </cell>
          <cell r="C76" t="str">
            <v>ASESOR (A)</v>
          </cell>
          <cell r="D76" t="str">
            <v>DESPACHO DEL MINISTRO</v>
          </cell>
          <cell r="E76" t="str">
            <v>CARÁCTER TEMPORAL</v>
          </cell>
          <cell r="F76">
            <v>200000</v>
          </cell>
          <cell r="G76">
            <v>5740</v>
          </cell>
          <cell r="H76">
            <v>5685.41</v>
          </cell>
          <cell r="I76">
            <v>35726.519999999997</v>
          </cell>
          <cell r="J76">
            <v>25</v>
          </cell>
          <cell r="K76">
            <v>47176.929999999993</v>
          </cell>
          <cell r="L76">
            <v>152823.07</v>
          </cell>
          <cell r="M76" t="str">
            <v>M</v>
          </cell>
        </row>
        <row r="77">
          <cell r="B77" t="str">
            <v>FREDDY FLORIAN LARA FELIPE</v>
          </cell>
          <cell r="C77" t="str">
            <v>ASESOR (A)</v>
          </cell>
          <cell r="D77" t="str">
            <v>VICEMINISTERIO DE MINA</v>
          </cell>
          <cell r="E77" t="str">
            <v>CARÁCTER TEMPORAL</v>
          </cell>
          <cell r="F77">
            <v>200000</v>
          </cell>
          <cell r="G77">
            <v>5740</v>
          </cell>
          <cell r="H77">
            <v>5685.41</v>
          </cell>
          <cell r="I77">
            <v>35726.519999999997</v>
          </cell>
          <cell r="J77">
            <v>10025</v>
          </cell>
          <cell r="K77">
            <v>57176.929999999993</v>
          </cell>
          <cell r="L77">
            <v>142823.07</v>
          </cell>
          <cell r="M77" t="str">
            <v>M</v>
          </cell>
        </row>
        <row r="78">
          <cell r="B78" t="str">
            <v>JOSE ANTONIO MARTINEZ DAUHAJRE</v>
          </cell>
          <cell r="C78" t="str">
            <v>ASESOR (A)</v>
          </cell>
          <cell r="D78" t="str">
            <v>VICEMINISTERIO DE MINA</v>
          </cell>
          <cell r="E78" t="str">
            <v>CARÁCTER TEMPORAL</v>
          </cell>
          <cell r="F78">
            <v>175000</v>
          </cell>
          <cell r="G78">
            <v>5022.5</v>
          </cell>
          <cell r="H78">
            <v>5320</v>
          </cell>
          <cell r="I78">
            <v>29747.24</v>
          </cell>
          <cell r="J78">
            <v>25</v>
          </cell>
          <cell r="K78">
            <v>40114.740000000005</v>
          </cell>
          <cell r="L78">
            <v>134885.26</v>
          </cell>
          <cell r="M78" t="str">
            <v>M</v>
          </cell>
        </row>
        <row r="79">
          <cell r="B79" t="str">
            <v>OMAR GARCIA GARCIA</v>
          </cell>
          <cell r="C79" t="str">
            <v>EXPERTO</v>
          </cell>
          <cell r="D79" t="str">
            <v>VICEMINISTERIO DE ENERGIA</v>
          </cell>
          <cell r="E79" t="str">
            <v>CARÁCTER TEMPORAL</v>
          </cell>
          <cell r="F79">
            <v>110000</v>
          </cell>
          <cell r="G79">
            <v>3157</v>
          </cell>
          <cell r="H79">
            <v>3344</v>
          </cell>
          <cell r="I79">
            <v>14457.62</v>
          </cell>
          <cell r="J79">
            <v>25</v>
          </cell>
          <cell r="K79">
            <v>20983.620000000003</v>
          </cell>
          <cell r="L79">
            <v>89016.38</v>
          </cell>
          <cell r="M79" t="str">
            <v>M</v>
          </cell>
        </row>
        <row r="80">
          <cell r="B80" t="str">
            <v>RAMON ANTONIO MORROBEL RODRIGUEZ</v>
          </cell>
          <cell r="C80" t="str">
            <v>ASESOR (A)</v>
          </cell>
          <cell r="D80" t="str">
            <v>VICEMINISTERIO DE MINA</v>
          </cell>
          <cell r="E80" t="str">
            <v>CARÁCTER TEMPORAL</v>
          </cell>
          <cell r="F80">
            <v>130000</v>
          </cell>
          <cell r="G80">
            <v>3731</v>
          </cell>
          <cell r="H80">
            <v>3952</v>
          </cell>
          <cell r="I80">
            <v>19162.12</v>
          </cell>
          <cell r="J80">
            <v>25</v>
          </cell>
          <cell r="K80">
            <v>26870.12</v>
          </cell>
          <cell r="L80">
            <v>103129.88</v>
          </cell>
          <cell r="M80" t="str">
            <v>M</v>
          </cell>
        </row>
        <row r="81">
          <cell r="B81" t="str">
            <v>TIMOTEO MANZUETA GONZALEZ</v>
          </cell>
          <cell r="C81" t="str">
            <v>ASISTENTE DEL DESPACHO</v>
          </cell>
          <cell r="D81" t="str">
            <v>DESPACHO DEL MINISTRO</v>
          </cell>
          <cell r="E81" t="str">
            <v>CARÁCTER TEMPORAL</v>
          </cell>
          <cell r="F81">
            <v>150000</v>
          </cell>
          <cell r="G81">
            <v>4305</v>
          </cell>
          <cell r="H81">
            <v>4560</v>
          </cell>
          <cell r="I81">
            <v>23866.62</v>
          </cell>
          <cell r="J81">
            <v>25719.15</v>
          </cell>
          <cell r="K81">
            <v>58450.770000000004</v>
          </cell>
          <cell r="L81">
            <v>91549.23</v>
          </cell>
          <cell r="M81" t="str">
            <v>M</v>
          </cell>
        </row>
        <row r="82">
          <cell r="B82" t="str">
            <v>CAONABO GUTIERREZ</v>
          </cell>
          <cell r="C82" t="str">
            <v>ASISTENTE DEL DESPACHO</v>
          </cell>
          <cell r="D82" t="str">
            <v>DESPACHO DEL MINISTRO</v>
          </cell>
          <cell r="E82" t="str">
            <v>CARÁCTER TEMPORAL</v>
          </cell>
          <cell r="F82">
            <v>110000</v>
          </cell>
          <cell r="G82">
            <v>3157</v>
          </cell>
          <cell r="H82">
            <v>3344</v>
          </cell>
          <cell r="I82">
            <v>14457.62</v>
          </cell>
          <cell r="J82">
            <v>19668.120000000003</v>
          </cell>
          <cell r="K82">
            <v>40626.740000000005</v>
          </cell>
          <cell r="L82">
            <v>69373.259999999995</v>
          </cell>
          <cell r="M82" t="str">
            <v>M</v>
          </cell>
        </row>
        <row r="83">
          <cell r="B83" t="str">
            <v>WENDY DILENIA VARGAS PASCUAL</v>
          </cell>
          <cell r="C83" t="str">
            <v>ASISTENTE DEL DESPACHO</v>
          </cell>
          <cell r="D83" t="str">
            <v>DESPACHO DEL MINISTRO</v>
          </cell>
          <cell r="E83" t="str">
            <v>CARÁCTER TEMPORAL</v>
          </cell>
          <cell r="F83">
            <v>112000</v>
          </cell>
          <cell r="G83">
            <v>3214.4</v>
          </cell>
          <cell r="H83">
            <v>3404.8</v>
          </cell>
          <cell r="I83">
            <v>14928.07</v>
          </cell>
          <cell r="J83">
            <v>25</v>
          </cell>
          <cell r="K83">
            <v>21572.27</v>
          </cell>
          <cell r="L83">
            <v>90427.73</v>
          </cell>
          <cell r="M83" t="str">
            <v>F</v>
          </cell>
        </row>
        <row r="84">
          <cell r="B84" t="str">
            <v>WILFRIN CARMONA ROMERO</v>
          </cell>
          <cell r="C84" t="str">
            <v>COORDINADOR (A)</v>
          </cell>
          <cell r="D84" t="str">
            <v>DIRECCION DE ASUNTOS AMBIENTALES Y SOCIA</v>
          </cell>
          <cell r="E84" t="str">
            <v>CARÁCTER TEMPORAL</v>
          </cell>
          <cell r="F84">
            <v>100000</v>
          </cell>
          <cell r="G84">
            <v>2870</v>
          </cell>
          <cell r="H84">
            <v>3040</v>
          </cell>
          <cell r="I84">
            <v>11711.01</v>
          </cell>
          <cell r="J84">
            <v>1602.45</v>
          </cell>
          <cell r="K84">
            <v>19223.460000000003</v>
          </cell>
          <cell r="L84">
            <v>80776.539999999994</v>
          </cell>
          <cell r="M84" t="str">
            <v>M</v>
          </cell>
        </row>
        <row r="85">
          <cell r="B85" t="str">
            <v>VICTOR MANUEL LIRIANO ROSARIO</v>
          </cell>
          <cell r="C85" t="str">
            <v>COORDINADOR (A)</v>
          </cell>
          <cell r="D85" t="str">
            <v>VICEMINISTERIO DE ENERGIA NUCLEAR</v>
          </cell>
          <cell r="E85" t="str">
            <v>CARÁCTER TEMPORAL</v>
          </cell>
          <cell r="F85">
            <v>90000</v>
          </cell>
          <cell r="G85">
            <v>2583</v>
          </cell>
          <cell r="H85">
            <v>2736</v>
          </cell>
          <cell r="I85">
            <v>9753.1200000000008</v>
          </cell>
          <cell r="J85">
            <v>4933.62</v>
          </cell>
          <cell r="K85">
            <v>20005.740000000002</v>
          </cell>
          <cell r="L85">
            <v>69994.259999999995</v>
          </cell>
          <cell r="M85" t="str">
            <v>M</v>
          </cell>
        </row>
        <row r="86">
          <cell r="B86" t="str">
            <v>HECTOR RAFAEL RIZIK NUÑEZ</v>
          </cell>
          <cell r="C86" t="str">
            <v>COORDINADOR (A)</v>
          </cell>
          <cell r="D86" t="str">
            <v>VICEMINISTERIO DE ENERGIA</v>
          </cell>
          <cell r="E86" t="str">
            <v>CARÁCTER TEMPORAL</v>
          </cell>
          <cell r="F86">
            <v>90000</v>
          </cell>
          <cell r="G86">
            <v>2583</v>
          </cell>
          <cell r="H86">
            <v>2736</v>
          </cell>
          <cell r="I86">
            <v>9753.1200000000008</v>
          </cell>
          <cell r="J86">
            <v>5425</v>
          </cell>
          <cell r="K86">
            <v>20497.120000000003</v>
          </cell>
          <cell r="L86">
            <v>69502.880000000005</v>
          </cell>
          <cell r="M86" t="str">
            <v>M</v>
          </cell>
        </row>
        <row r="87">
          <cell r="B87" t="str">
            <v>BONES CASILLA</v>
          </cell>
          <cell r="C87" t="str">
            <v>COORDINADOR (A)</v>
          </cell>
          <cell r="D87" t="str">
            <v>VICEMINISTERIO DE ENERGIA</v>
          </cell>
          <cell r="E87" t="str">
            <v>CARÁCTER TEMPORAL</v>
          </cell>
          <cell r="F87">
            <v>90000</v>
          </cell>
          <cell r="G87">
            <v>2583</v>
          </cell>
          <cell r="H87">
            <v>2736</v>
          </cell>
          <cell r="I87">
            <v>8964.39</v>
          </cell>
          <cell r="J87">
            <v>3179.9</v>
          </cell>
          <cell r="K87">
            <v>17463.29</v>
          </cell>
          <cell r="L87">
            <v>72536.709999999992</v>
          </cell>
          <cell r="M87" t="str">
            <v>M</v>
          </cell>
        </row>
        <row r="88">
          <cell r="B88" t="str">
            <v>RAFAEL ALEXIS HERNANDEZ DURAN</v>
          </cell>
          <cell r="C88" t="str">
            <v>COORDINADOR (A)</v>
          </cell>
          <cell r="D88" t="str">
            <v>VICEMINISTERIO DE ENERGIA</v>
          </cell>
          <cell r="E88" t="str">
            <v>CARÁCTER TEMPORAL</v>
          </cell>
          <cell r="F88">
            <v>80000</v>
          </cell>
          <cell r="G88">
            <v>2296</v>
          </cell>
          <cell r="H88">
            <v>2432</v>
          </cell>
          <cell r="I88">
            <v>7400.87</v>
          </cell>
          <cell r="J88">
            <v>25</v>
          </cell>
          <cell r="K88">
            <v>12153.869999999999</v>
          </cell>
          <cell r="L88">
            <v>67846.13</v>
          </cell>
          <cell r="M88" t="str">
            <v>M</v>
          </cell>
        </row>
        <row r="89">
          <cell r="B89" t="str">
            <v>DANIEL GALVAN BRUGAL</v>
          </cell>
          <cell r="C89" t="str">
            <v>COORDINADOR (A)</v>
          </cell>
          <cell r="D89" t="str">
            <v>VICEMINISTERIO DE HIDROCARBUROS</v>
          </cell>
          <cell r="E89" t="str">
            <v>CARÁCTER TEMPORAL</v>
          </cell>
          <cell r="F89">
            <v>90000</v>
          </cell>
          <cell r="G89">
            <v>2583</v>
          </cell>
          <cell r="H89">
            <v>2736</v>
          </cell>
          <cell r="I89">
            <v>9753.1200000000008</v>
          </cell>
          <cell r="J89">
            <v>25</v>
          </cell>
          <cell r="K89">
            <v>15097.12</v>
          </cell>
          <cell r="L89">
            <v>74902.880000000005</v>
          </cell>
          <cell r="M89" t="str">
            <v>M</v>
          </cell>
        </row>
        <row r="90">
          <cell r="B90" t="str">
            <v>EDUARDO JOSE MIGUEL GOICO TAVAREZ</v>
          </cell>
          <cell r="C90" t="str">
            <v>COORDINADOR (A)</v>
          </cell>
          <cell r="D90" t="str">
            <v>VICEMINISTERIO DE ENERGIA</v>
          </cell>
          <cell r="E90" t="str">
            <v>CARÁCTER TEMPORAL</v>
          </cell>
          <cell r="F90">
            <v>110000</v>
          </cell>
          <cell r="G90">
            <v>3157</v>
          </cell>
          <cell r="H90">
            <v>3344</v>
          </cell>
          <cell r="I90">
            <v>14457.62</v>
          </cell>
          <cell r="J90">
            <v>25</v>
          </cell>
          <cell r="K90">
            <v>20983.620000000003</v>
          </cell>
          <cell r="L90">
            <v>89016.38</v>
          </cell>
          <cell r="M90" t="str">
            <v>M</v>
          </cell>
        </row>
        <row r="91">
          <cell r="B91" t="str">
            <v>EDWIN JESUS RAMIREZ TEJEDA</v>
          </cell>
          <cell r="C91" t="str">
            <v>COORDINADOR (A)</v>
          </cell>
          <cell r="D91" t="str">
            <v>VICEMINISTERIO DE SEGURIDAD ENERGETICA E</v>
          </cell>
          <cell r="E91" t="str">
            <v>CARÁCTER TEMPORAL</v>
          </cell>
          <cell r="F91">
            <v>105000</v>
          </cell>
          <cell r="G91">
            <v>3013.5</v>
          </cell>
          <cell r="H91">
            <v>3192</v>
          </cell>
          <cell r="I91">
            <v>13281.49</v>
          </cell>
          <cell r="J91">
            <v>25</v>
          </cell>
          <cell r="K91">
            <v>19511.989999999998</v>
          </cell>
          <cell r="L91">
            <v>85488.010000000009</v>
          </cell>
          <cell r="M91" t="str">
            <v>M</v>
          </cell>
        </row>
        <row r="92">
          <cell r="B92" t="str">
            <v>ELVIO DE JESUS CARRASCO ESTEVEZ</v>
          </cell>
          <cell r="C92" t="str">
            <v>COORDINADOR (A)</v>
          </cell>
          <cell r="D92" t="str">
            <v>DIRECCION DE ASUNTOS AMBIENTALES Y SOCIA</v>
          </cell>
          <cell r="E92" t="str">
            <v>CARÁCTER TEMPORAL</v>
          </cell>
          <cell r="F92">
            <v>90000</v>
          </cell>
          <cell r="G92">
            <v>2583</v>
          </cell>
          <cell r="H92">
            <v>2736</v>
          </cell>
          <cell r="I92">
            <v>9753.1200000000008</v>
          </cell>
          <cell r="J92">
            <v>25</v>
          </cell>
          <cell r="K92">
            <v>15097.12</v>
          </cell>
          <cell r="L92">
            <v>74902.880000000005</v>
          </cell>
          <cell r="M92" t="str">
            <v>M</v>
          </cell>
        </row>
        <row r="93">
          <cell r="B93" t="str">
            <v>ESTEBAN GREN CHALAS</v>
          </cell>
          <cell r="C93" t="str">
            <v>COORDINADOR (A)</v>
          </cell>
          <cell r="D93" t="str">
            <v>VICEMINISTERIO DE ENERGIA</v>
          </cell>
          <cell r="E93" t="str">
            <v>CARÁCTER TEMPORAL</v>
          </cell>
          <cell r="F93">
            <v>70000</v>
          </cell>
          <cell r="G93">
            <v>2009</v>
          </cell>
          <cell r="H93">
            <v>2128</v>
          </cell>
          <cell r="I93">
            <v>5368.48</v>
          </cell>
          <cell r="J93">
            <v>12941.970000000001</v>
          </cell>
          <cell r="K93">
            <v>22447.45</v>
          </cell>
          <cell r="L93">
            <v>47552.55</v>
          </cell>
          <cell r="M93" t="str">
            <v>M</v>
          </cell>
        </row>
        <row r="94">
          <cell r="B94" t="str">
            <v>PEDRO JOSE BATISTA ESTRELLA</v>
          </cell>
          <cell r="C94" t="str">
            <v>COORDINADOR (A)</v>
          </cell>
          <cell r="D94" t="str">
            <v>PARQUE TEMATICO DE ENERGIA RENOVABLE</v>
          </cell>
          <cell r="E94" t="str">
            <v>CARÁCTER TEMPORAL</v>
          </cell>
          <cell r="F94">
            <v>110000</v>
          </cell>
          <cell r="G94">
            <v>3157</v>
          </cell>
          <cell r="H94">
            <v>3344</v>
          </cell>
          <cell r="I94">
            <v>14457.62</v>
          </cell>
          <cell r="J94">
            <v>3325</v>
          </cell>
          <cell r="K94">
            <v>24283.620000000003</v>
          </cell>
          <cell r="L94">
            <v>85716.38</v>
          </cell>
          <cell r="M94" t="str">
            <v>M</v>
          </cell>
        </row>
        <row r="95">
          <cell r="B95" t="str">
            <v>PABLO STEVEN TAVERAS DEL ROSARIO</v>
          </cell>
          <cell r="C95" t="str">
            <v>COORDINADOR (A)</v>
          </cell>
          <cell r="D95" t="str">
            <v>DIRECCION DE ASUNTOS AMBIENTALES Y SOCIA</v>
          </cell>
          <cell r="E95" t="str">
            <v>CARÁCTER TEMPORAL</v>
          </cell>
          <cell r="F95">
            <v>100000</v>
          </cell>
          <cell r="G95">
            <v>2870</v>
          </cell>
          <cell r="H95">
            <v>3040</v>
          </cell>
          <cell r="I95">
            <v>12105.37</v>
          </cell>
          <cell r="J95">
            <v>25</v>
          </cell>
          <cell r="K95">
            <v>18040.370000000003</v>
          </cell>
          <cell r="L95">
            <v>81959.63</v>
          </cell>
          <cell r="M95" t="str">
            <v>M</v>
          </cell>
        </row>
        <row r="96">
          <cell r="B96" t="str">
            <v>FRANCISCO ANTONIO ORBE SERRANO</v>
          </cell>
          <cell r="C96" t="str">
            <v>COORDINADOR (A)</v>
          </cell>
          <cell r="D96" t="str">
            <v>VICEMINISTERIO DE ENERGIA NUCLEAR</v>
          </cell>
          <cell r="E96" t="str">
            <v>CARÁCTER TEMPORAL</v>
          </cell>
          <cell r="F96">
            <v>110000</v>
          </cell>
          <cell r="G96">
            <v>3157</v>
          </cell>
          <cell r="H96">
            <v>3344</v>
          </cell>
          <cell r="I96">
            <v>14457.62</v>
          </cell>
          <cell r="J96">
            <v>11628.73</v>
          </cell>
          <cell r="K96">
            <v>32587.350000000002</v>
          </cell>
          <cell r="L96">
            <v>77412.649999999994</v>
          </cell>
          <cell r="M96" t="str">
            <v>M</v>
          </cell>
        </row>
        <row r="97">
          <cell r="B97" t="str">
            <v>GERSON POLANCO DOMINGUEZ</v>
          </cell>
          <cell r="C97" t="str">
            <v>COORDINADOR (A)</v>
          </cell>
          <cell r="D97" t="str">
            <v>VICEMINISTERIO DE ENERGIA NUCLEAR</v>
          </cell>
          <cell r="E97" t="str">
            <v>CARÁCTER TEMPORAL</v>
          </cell>
          <cell r="F97">
            <v>90000</v>
          </cell>
          <cell r="G97">
            <v>2583</v>
          </cell>
          <cell r="H97">
            <v>2736</v>
          </cell>
          <cell r="I97">
            <v>9753.1200000000008</v>
          </cell>
          <cell r="J97">
            <v>25</v>
          </cell>
          <cell r="K97">
            <v>15097.12</v>
          </cell>
          <cell r="L97">
            <v>74902.880000000005</v>
          </cell>
          <cell r="M97" t="str">
            <v>M</v>
          </cell>
        </row>
        <row r="98">
          <cell r="B98" t="str">
            <v>GLENIS ELIZABETH HOLGUIN LORA</v>
          </cell>
          <cell r="C98" t="str">
            <v>COORDINADOR (A)</v>
          </cell>
          <cell r="D98" t="str">
            <v>VICEMINISTERIO DE ENERGIA NUCLEAR</v>
          </cell>
          <cell r="E98" t="str">
            <v>CARÁCTER TEMPORAL</v>
          </cell>
          <cell r="F98">
            <v>90000</v>
          </cell>
          <cell r="G98">
            <v>2583</v>
          </cell>
          <cell r="H98">
            <v>2736</v>
          </cell>
          <cell r="I98">
            <v>9753.1200000000008</v>
          </cell>
          <cell r="J98">
            <v>25</v>
          </cell>
          <cell r="K98">
            <v>15097.12</v>
          </cell>
          <cell r="L98">
            <v>74902.880000000005</v>
          </cell>
          <cell r="M98" t="str">
            <v>F</v>
          </cell>
        </row>
        <row r="99">
          <cell r="B99" t="str">
            <v>HECTOR BIENVENIDO PUELLO GERARDO</v>
          </cell>
          <cell r="C99" t="str">
            <v>COORDINADOR (A)</v>
          </cell>
          <cell r="D99" t="str">
            <v>VICEMINISTERIO DE ENERGIA</v>
          </cell>
          <cell r="E99" t="str">
            <v>CARÁCTER TEMPORAL</v>
          </cell>
          <cell r="F99">
            <v>90000</v>
          </cell>
          <cell r="G99">
            <v>2583</v>
          </cell>
          <cell r="H99">
            <v>2736</v>
          </cell>
          <cell r="I99">
            <v>9753.1200000000008</v>
          </cell>
          <cell r="J99">
            <v>5633.84</v>
          </cell>
          <cell r="K99">
            <v>20705.96</v>
          </cell>
          <cell r="L99">
            <v>69294.040000000008</v>
          </cell>
          <cell r="M99" t="str">
            <v>M</v>
          </cell>
        </row>
        <row r="100">
          <cell r="B100" t="str">
            <v>HENRY CESAR CARABALLO DURAN</v>
          </cell>
          <cell r="C100" t="str">
            <v>COORDINADOR (A)</v>
          </cell>
          <cell r="D100" t="str">
            <v>VICEMINISTERIO DE ENERGIA</v>
          </cell>
          <cell r="E100" t="str">
            <v>CARÁCTER TEMPORAL</v>
          </cell>
          <cell r="F100">
            <v>100000</v>
          </cell>
          <cell r="G100">
            <v>2870</v>
          </cell>
          <cell r="H100">
            <v>3040</v>
          </cell>
          <cell r="I100">
            <v>12105.37</v>
          </cell>
          <cell r="J100">
            <v>25</v>
          </cell>
          <cell r="K100">
            <v>18040.370000000003</v>
          </cell>
          <cell r="L100">
            <v>81959.63</v>
          </cell>
          <cell r="M100" t="str">
            <v>M</v>
          </cell>
        </row>
        <row r="101">
          <cell r="B101" t="str">
            <v>MARCELINO PORTORREAL DE JESUS</v>
          </cell>
          <cell r="C101" t="str">
            <v>COORDINADOR (A)</v>
          </cell>
          <cell r="D101" t="str">
            <v>VICEMINISTERIO DE ENERGIA</v>
          </cell>
          <cell r="E101" t="str">
            <v>CARÁCTER TEMPORAL</v>
          </cell>
          <cell r="F101">
            <v>80000</v>
          </cell>
          <cell r="G101">
            <v>2296</v>
          </cell>
          <cell r="H101">
            <v>2432</v>
          </cell>
          <cell r="I101">
            <v>4834.82</v>
          </cell>
          <cell r="J101">
            <v>9579.01</v>
          </cell>
          <cell r="K101">
            <v>19141.830000000002</v>
          </cell>
          <cell r="L101">
            <v>60858.17</v>
          </cell>
          <cell r="M101" t="str">
            <v>M</v>
          </cell>
        </row>
        <row r="102">
          <cell r="B102" t="str">
            <v>JULIO ALBERTO CASTILLO RODRIGUEZ</v>
          </cell>
          <cell r="C102" t="str">
            <v>COORDINADOR (A)</v>
          </cell>
          <cell r="D102" t="str">
            <v>VICEMINISTERIO DE ENERGIA</v>
          </cell>
          <cell r="E102" t="str">
            <v>CARÁCTER TEMPORAL</v>
          </cell>
          <cell r="F102">
            <v>80000</v>
          </cell>
          <cell r="G102">
            <v>2296</v>
          </cell>
          <cell r="H102">
            <v>2432</v>
          </cell>
          <cell r="I102">
            <v>4834.82</v>
          </cell>
          <cell r="J102">
            <v>25</v>
          </cell>
          <cell r="K102">
            <v>9587.82</v>
          </cell>
          <cell r="L102">
            <v>70412.179999999993</v>
          </cell>
          <cell r="M102" t="str">
            <v>M</v>
          </cell>
        </row>
        <row r="103">
          <cell r="B103" t="str">
            <v>JUAN JOSE SANTOS JIMENEZ</v>
          </cell>
          <cell r="C103" t="str">
            <v>COORDINADOR (A)</v>
          </cell>
          <cell r="D103" t="str">
            <v>VICEMINISTERIO DE ENERGIA</v>
          </cell>
          <cell r="E103" t="str">
            <v>CARÁCTER TEMPORAL</v>
          </cell>
          <cell r="F103">
            <v>80000</v>
          </cell>
          <cell r="G103">
            <v>2296</v>
          </cell>
          <cell r="H103">
            <v>2432</v>
          </cell>
          <cell r="I103">
            <v>4834.82</v>
          </cell>
          <cell r="J103">
            <v>25</v>
          </cell>
          <cell r="K103">
            <v>9587.82</v>
          </cell>
          <cell r="L103">
            <v>70412.179999999993</v>
          </cell>
          <cell r="M103" t="str">
            <v>M</v>
          </cell>
        </row>
        <row r="104">
          <cell r="B104" t="str">
            <v>LAHIRI QUIQUIRLI PAULINO PICHARDO</v>
          </cell>
          <cell r="C104" t="str">
            <v>COORDINADOR (A)</v>
          </cell>
          <cell r="D104" t="str">
            <v>VICEMINISTERIO DE ENERGIA</v>
          </cell>
          <cell r="E104" t="str">
            <v>CARÁCTER TEMPORAL</v>
          </cell>
          <cell r="F104">
            <v>80000</v>
          </cell>
          <cell r="G104">
            <v>2296</v>
          </cell>
          <cell r="H104">
            <v>2432</v>
          </cell>
          <cell r="I104">
            <v>7400.87</v>
          </cell>
          <cell r="J104">
            <v>5750.5300000000007</v>
          </cell>
          <cell r="K104">
            <v>17879.400000000001</v>
          </cell>
          <cell r="L104">
            <v>62120.6</v>
          </cell>
          <cell r="M104" t="str">
            <v>F</v>
          </cell>
        </row>
        <row r="105">
          <cell r="B105" t="str">
            <v>LUIS POMPILIO FONDEUR MENDOZA</v>
          </cell>
          <cell r="C105" t="str">
            <v>COORDINADOR (A)</v>
          </cell>
          <cell r="D105" t="str">
            <v>VICEMINISTERIO DE MINA</v>
          </cell>
          <cell r="E105" t="str">
            <v>CARÁCTER TEMPORAL</v>
          </cell>
          <cell r="F105">
            <v>90000</v>
          </cell>
          <cell r="G105">
            <v>2583</v>
          </cell>
          <cell r="H105">
            <v>2736</v>
          </cell>
          <cell r="I105">
            <v>9753.1200000000008</v>
          </cell>
          <cell r="J105">
            <v>10290.810000000001</v>
          </cell>
          <cell r="K105">
            <v>25362.93</v>
          </cell>
          <cell r="L105">
            <v>64637.07</v>
          </cell>
          <cell r="M105" t="str">
            <v>M</v>
          </cell>
        </row>
        <row r="106">
          <cell r="B106" t="str">
            <v>KEIDY MERCEDES DE LEON BELTRE</v>
          </cell>
          <cell r="C106" t="str">
            <v>COORDINADOR (A)</v>
          </cell>
          <cell r="D106" t="str">
            <v>VICEMINISTERIO DE ENERGIA</v>
          </cell>
          <cell r="E106" t="str">
            <v>CARÁCTER TEMPORAL</v>
          </cell>
          <cell r="F106">
            <v>50000</v>
          </cell>
          <cell r="G106">
            <v>1435</v>
          </cell>
          <cell r="H106">
            <v>1520</v>
          </cell>
          <cell r="I106">
            <v>1854</v>
          </cell>
          <cell r="J106">
            <v>25</v>
          </cell>
          <cell r="K106">
            <v>4834</v>
          </cell>
          <cell r="L106">
            <v>45166</v>
          </cell>
          <cell r="M106" t="str">
            <v>M</v>
          </cell>
        </row>
        <row r="107">
          <cell r="B107" t="str">
            <v>MARIA PALOMA DIAZ MILLER</v>
          </cell>
          <cell r="C107" t="str">
            <v>COORDINADOR (A)</v>
          </cell>
          <cell r="D107" t="str">
            <v>DIRECCION DE ASUNTOS AMBIENTALES Y SOCIA</v>
          </cell>
          <cell r="E107" t="str">
            <v>CARÁCTER TEMPORAL</v>
          </cell>
          <cell r="F107">
            <v>110000</v>
          </cell>
          <cell r="G107">
            <v>3157</v>
          </cell>
          <cell r="H107">
            <v>3344</v>
          </cell>
          <cell r="I107">
            <v>14457.62</v>
          </cell>
          <cell r="J107">
            <v>25</v>
          </cell>
          <cell r="K107">
            <v>20983.620000000003</v>
          </cell>
          <cell r="L107">
            <v>89016.38</v>
          </cell>
          <cell r="M107" t="str">
            <v>F</v>
          </cell>
        </row>
        <row r="108">
          <cell r="B108" t="str">
            <v>PATRICIA ELENA PRIEGO DE LOS REYES</v>
          </cell>
          <cell r="C108" t="str">
            <v>COORDINADOR (A)</v>
          </cell>
          <cell r="D108" t="str">
            <v>DIRECCION DE RELACIONES INTERNACIONALES</v>
          </cell>
          <cell r="E108" t="str">
            <v>CARÁCTER TEMPORAL</v>
          </cell>
          <cell r="F108">
            <v>130000</v>
          </cell>
          <cell r="G108">
            <v>3731</v>
          </cell>
          <cell r="H108">
            <v>3952</v>
          </cell>
          <cell r="I108">
            <v>19162.12</v>
          </cell>
          <cell r="J108">
            <v>25</v>
          </cell>
          <cell r="K108">
            <v>26870.12</v>
          </cell>
          <cell r="L108">
            <v>103129.88</v>
          </cell>
          <cell r="M108" t="str">
            <v>F</v>
          </cell>
        </row>
        <row r="109">
          <cell r="B109" t="str">
            <v>MICHAEL RAFAEL JIMENEZ INOA</v>
          </cell>
          <cell r="C109" t="str">
            <v>COORDINADOR (A)</v>
          </cell>
          <cell r="D109" t="str">
            <v>VICEMINISTERIO DE ENERGIA</v>
          </cell>
          <cell r="E109" t="str">
            <v>CARÁCTER TEMPORAL</v>
          </cell>
          <cell r="F109">
            <v>80000</v>
          </cell>
          <cell r="G109">
            <v>2296</v>
          </cell>
          <cell r="H109">
            <v>2432</v>
          </cell>
          <cell r="I109">
            <v>7400.87</v>
          </cell>
          <cell r="J109">
            <v>25</v>
          </cell>
          <cell r="K109">
            <v>12153.869999999999</v>
          </cell>
          <cell r="L109">
            <v>67846.13</v>
          </cell>
          <cell r="M109" t="str">
            <v>M</v>
          </cell>
        </row>
        <row r="110">
          <cell r="B110" t="str">
            <v>RAMON ANTONIO PEÑA PEÑA</v>
          </cell>
          <cell r="C110" t="str">
            <v>COORDINADOR (A)</v>
          </cell>
          <cell r="D110" t="str">
            <v>VICEMINISTERIO DE ENERGIA</v>
          </cell>
          <cell r="E110" t="str">
            <v>CARÁCTER TEMPORAL</v>
          </cell>
          <cell r="F110">
            <v>100000</v>
          </cell>
          <cell r="G110">
            <v>2870</v>
          </cell>
          <cell r="H110">
            <v>3040</v>
          </cell>
          <cell r="I110">
            <v>11316.64</v>
          </cell>
          <cell r="J110">
            <v>21148.16</v>
          </cell>
          <cell r="K110">
            <v>38374.800000000003</v>
          </cell>
          <cell r="L110">
            <v>61625.2</v>
          </cell>
          <cell r="M110" t="str">
            <v>M</v>
          </cell>
        </row>
        <row r="111">
          <cell r="B111" t="str">
            <v>RAZZIEL STARLING CASTILLO TAPIA</v>
          </cell>
          <cell r="C111" t="str">
            <v>COORDINADOR (A)</v>
          </cell>
          <cell r="D111" t="str">
            <v>VICEMINISTERIO DE ENERGIA</v>
          </cell>
          <cell r="E111" t="str">
            <v>CARÁCTER TEMPORAL</v>
          </cell>
          <cell r="F111">
            <v>110000</v>
          </cell>
          <cell r="G111">
            <v>3157</v>
          </cell>
          <cell r="H111">
            <v>3344</v>
          </cell>
          <cell r="I111">
            <v>14457.62</v>
          </cell>
          <cell r="J111">
            <v>25</v>
          </cell>
          <cell r="K111">
            <v>20983.620000000003</v>
          </cell>
          <cell r="L111">
            <v>89016.38</v>
          </cell>
          <cell r="M111" t="str">
            <v>M</v>
          </cell>
        </row>
        <row r="112">
          <cell r="B112" t="str">
            <v>ROMNY DAVID PRENZA CONTRERAS</v>
          </cell>
          <cell r="C112" t="str">
            <v>COORDINADOR (A)</v>
          </cell>
          <cell r="D112" t="str">
            <v>PARQUE TEMATICO DE ENERGIA RENOVABLE</v>
          </cell>
          <cell r="E112" t="str">
            <v>CARÁCTER TEMPORAL</v>
          </cell>
          <cell r="F112">
            <v>75000</v>
          </cell>
          <cell r="G112">
            <v>2152.5</v>
          </cell>
          <cell r="H112">
            <v>2280</v>
          </cell>
          <cell r="I112">
            <v>6309.38</v>
          </cell>
          <cell r="J112">
            <v>25</v>
          </cell>
          <cell r="K112">
            <v>10766.880000000001</v>
          </cell>
          <cell r="L112">
            <v>64233.119999999995</v>
          </cell>
          <cell r="M112" t="str">
            <v>M</v>
          </cell>
        </row>
        <row r="113">
          <cell r="B113" t="str">
            <v>YONI ALMONTE MEREJO</v>
          </cell>
          <cell r="C113" t="str">
            <v>COORDINADOR (A)</v>
          </cell>
          <cell r="D113" t="str">
            <v>DIRECCION ADMINISTRATIVA FINANCIERA- MEM</v>
          </cell>
          <cell r="E113" t="str">
            <v>CARÁCTER TEMPORAL</v>
          </cell>
          <cell r="F113">
            <v>80000</v>
          </cell>
          <cell r="G113">
            <v>2296</v>
          </cell>
          <cell r="H113">
            <v>2432</v>
          </cell>
          <cell r="I113">
            <v>7400.87</v>
          </cell>
          <cell r="J113">
            <v>4025</v>
          </cell>
          <cell r="K113">
            <v>16153.869999999999</v>
          </cell>
          <cell r="L113">
            <v>63846.130000000005</v>
          </cell>
          <cell r="M113" t="str">
            <v>M</v>
          </cell>
        </row>
        <row r="114">
          <cell r="B114" t="str">
            <v>WANDA SORAYA TURBIDES CANARIO</v>
          </cell>
          <cell r="C114" t="str">
            <v>COORDINADOR (A)</v>
          </cell>
          <cell r="D114" t="str">
            <v>VICEMINISTERIO DE ENERGIA</v>
          </cell>
          <cell r="E114" t="str">
            <v>CARÁCTER TEMPORAL</v>
          </cell>
          <cell r="F114">
            <v>80000</v>
          </cell>
          <cell r="G114">
            <v>2296</v>
          </cell>
          <cell r="H114">
            <v>2432</v>
          </cell>
          <cell r="I114">
            <v>7006.51</v>
          </cell>
          <cell r="J114">
            <v>5602.45</v>
          </cell>
          <cell r="K114">
            <v>17336.96</v>
          </cell>
          <cell r="L114">
            <v>62663.040000000001</v>
          </cell>
          <cell r="M114" t="str">
            <v>F</v>
          </cell>
        </row>
        <row r="115">
          <cell r="B115" t="str">
            <v>YULI JIMENEZ TAVAREZ</v>
          </cell>
          <cell r="C115" t="str">
            <v>COORDINADOR (A)</v>
          </cell>
          <cell r="D115" t="str">
            <v>DIRECCION JURIDICA- MEM</v>
          </cell>
          <cell r="E115" t="str">
            <v>CARÁCTER TEMPORAL</v>
          </cell>
          <cell r="F115">
            <v>100000</v>
          </cell>
          <cell r="G115">
            <v>2870</v>
          </cell>
          <cell r="H115">
            <v>3040</v>
          </cell>
          <cell r="I115">
            <v>12105.37</v>
          </cell>
          <cell r="J115">
            <v>5025</v>
          </cell>
          <cell r="K115">
            <v>23040.370000000003</v>
          </cell>
          <cell r="L115">
            <v>76959.63</v>
          </cell>
          <cell r="M115" t="str">
            <v>F</v>
          </cell>
        </row>
        <row r="116">
          <cell r="B116" t="str">
            <v>CARLOS MANUEL PICHARDO VALENTIN</v>
          </cell>
          <cell r="C116" t="str">
            <v>COORD. DE PRENSA</v>
          </cell>
          <cell r="D116" t="str">
            <v>DIRECCION DE COMUNICACIONES- MEM</v>
          </cell>
          <cell r="E116" t="str">
            <v>CARÁCTER TEMPORAL</v>
          </cell>
          <cell r="F116">
            <v>70000</v>
          </cell>
          <cell r="G116">
            <v>2009</v>
          </cell>
          <cell r="H116">
            <v>2128</v>
          </cell>
          <cell r="I116">
            <v>5368.48</v>
          </cell>
          <cell r="J116">
            <v>7025</v>
          </cell>
          <cell r="K116">
            <v>16530.48</v>
          </cell>
          <cell r="L116">
            <v>53469.520000000004</v>
          </cell>
          <cell r="M116" t="str">
            <v>M</v>
          </cell>
        </row>
        <row r="117">
          <cell r="B117" t="str">
            <v>WAIDY REYNALDO TEJADA RAMOS</v>
          </cell>
          <cell r="C117" t="str">
            <v>COORD. DE PRENSA</v>
          </cell>
          <cell r="D117" t="str">
            <v>DIRECCION DE COMUNICACIONES- MEM</v>
          </cell>
          <cell r="E117" t="str">
            <v>CARÁCTER TEMPORAL</v>
          </cell>
          <cell r="F117">
            <v>70000</v>
          </cell>
          <cell r="G117">
            <v>2009</v>
          </cell>
          <cell r="H117">
            <v>2128</v>
          </cell>
          <cell r="I117">
            <v>5368.48</v>
          </cell>
          <cell r="J117">
            <v>25</v>
          </cell>
          <cell r="K117">
            <v>9530.48</v>
          </cell>
          <cell r="L117">
            <v>60469.520000000004</v>
          </cell>
          <cell r="M117" t="str">
            <v>M</v>
          </cell>
        </row>
        <row r="118">
          <cell r="B118" t="str">
            <v>SANTA MARTINEZ</v>
          </cell>
          <cell r="C118" t="str">
            <v>COORD. EQUIDAD GENERO</v>
          </cell>
          <cell r="D118" t="str">
            <v>DIRECCION DE PLANIFICACION Y DESARROLLO</v>
          </cell>
          <cell r="E118" t="str">
            <v>CARÁCTER TEMPORAL</v>
          </cell>
          <cell r="F118">
            <v>80000</v>
          </cell>
          <cell r="G118">
            <v>2296</v>
          </cell>
          <cell r="H118">
            <v>2432</v>
          </cell>
          <cell r="I118">
            <v>7400.87</v>
          </cell>
          <cell r="J118">
            <v>10177.810000000001</v>
          </cell>
          <cell r="K118">
            <v>22306.68</v>
          </cell>
          <cell r="L118">
            <v>57693.32</v>
          </cell>
          <cell r="M118" t="str">
            <v>F</v>
          </cell>
        </row>
        <row r="119">
          <cell r="B119" t="str">
            <v>JENNIFFER YEPEZ DE LEON</v>
          </cell>
          <cell r="C119" t="str">
            <v>COORD. PROGRAMAS ESPECIALES</v>
          </cell>
          <cell r="D119" t="str">
            <v>VICEMINISTERIO DE ENERGIA</v>
          </cell>
          <cell r="E119" t="str">
            <v>CARÁCTER TEMPORAL</v>
          </cell>
          <cell r="F119">
            <v>80000</v>
          </cell>
          <cell r="G119">
            <v>2296</v>
          </cell>
          <cell r="H119">
            <v>2432</v>
          </cell>
          <cell r="I119">
            <v>7400.87</v>
          </cell>
          <cell r="J119">
            <v>25</v>
          </cell>
          <cell r="K119">
            <v>12153.869999999999</v>
          </cell>
          <cell r="L119">
            <v>67846.13</v>
          </cell>
          <cell r="M119" t="str">
            <v>F</v>
          </cell>
        </row>
        <row r="120">
          <cell r="B120" t="str">
            <v>ROSSY MASSIEL CEBALLO DE LOS SANTOS</v>
          </cell>
          <cell r="C120" t="str">
            <v>COORD. RELACIONES PUBLICAS</v>
          </cell>
          <cell r="D120" t="str">
            <v>DIRECCION DE COMUNICACIONES- MEM</v>
          </cell>
          <cell r="E120" t="str">
            <v>CARÁCTER TEMPORAL</v>
          </cell>
          <cell r="F120">
            <v>70000</v>
          </cell>
          <cell r="G120">
            <v>2009</v>
          </cell>
          <cell r="H120">
            <v>2128</v>
          </cell>
          <cell r="I120">
            <v>5368.48</v>
          </cell>
          <cell r="J120">
            <v>2125</v>
          </cell>
          <cell r="K120">
            <v>11630.48</v>
          </cell>
          <cell r="L120">
            <v>58369.520000000004</v>
          </cell>
          <cell r="M120" t="str">
            <v>F</v>
          </cell>
        </row>
        <row r="121">
          <cell r="B121" t="str">
            <v>EVELING MILAGROS CASTILLO CASTILLO</v>
          </cell>
          <cell r="C121" t="str">
            <v>COORDINADOR (A) DE CAPACITACIO</v>
          </cell>
          <cell r="D121" t="str">
            <v>DIRECCION DE RECURSOS HUMANOS- MEM</v>
          </cell>
          <cell r="E121" t="str">
            <v>CARÁCTER TEMPORAL</v>
          </cell>
          <cell r="F121">
            <v>80000</v>
          </cell>
          <cell r="G121">
            <v>2296</v>
          </cell>
          <cell r="H121">
            <v>2432</v>
          </cell>
          <cell r="I121">
            <v>7400.87</v>
          </cell>
          <cell r="J121">
            <v>16366.17</v>
          </cell>
          <cell r="K121">
            <v>28495.040000000001</v>
          </cell>
          <cell r="L121">
            <v>51504.959999999999</v>
          </cell>
          <cell r="M121" t="str">
            <v>F</v>
          </cell>
        </row>
        <row r="122">
          <cell r="B122" t="str">
            <v>MARLENE DE LOS SANTOS TAVERAS</v>
          </cell>
          <cell r="C122" t="str">
            <v>COORDINADOR (A) DESPACHO</v>
          </cell>
          <cell r="D122" t="str">
            <v>DESPACHO DEL MINISTRO</v>
          </cell>
          <cell r="E122" t="str">
            <v>CARÁCTER TEMPORAL</v>
          </cell>
          <cell r="F122">
            <v>150000</v>
          </cell>
          <cell r="G122">
            <v>4305</v>
          </cell>
          <cell r="H122">
            <v>4560</v>
          </cell>
          <cell r="I122">
            <v>23866.62</v>
          </cell>
          <cell r="J122">
            <v>4525</v>
          </cell>
          <cell r="K122">
            <v>37256.619999999995</v>
          </cell>
          <cell r="L122">
            <v>112743.38</v>
          </cell>
          <cell r="M122" t="str">
            <v>F</v>
          </cell>
        </row>
        <row r="123">
          <cell r="B123" t="str">
            <v>HENRY ALEXANDER DE LA ROSA GREEN</v>
          </cell>
          <cell r="C123" t="str">
            <v>COORDINADOR (A) GESTION AMBIEN</v>
          </cell>
          <cell r="D123" t="str">
            <v>DIRECCION DE ASUNTOS AMBIENTALES Y SOCIA</v>
          </cell>
          <cell r="E123" t="str">
            <v>CARÁCTER TEMPORAL</v>
          </cell>
          <cell r="F123">
            <v>70000</v>
          </cell>
          <cell r="G123">
            <v>2009</v>
          </cell>
          <cell r="H123">
            <v>2128</v>
          </cell>
          <cell r="I123">
            <v>5368.48</v>
          </cell>
          <cell r="J123">
            <v>25</v>
          </cell>
          <cell r="K123">
            <v>9530.48</v>
          </cell>
          <cell r="L123">
            <v>60469.520000000004</v>
          </cell>
          <cell r="M123" t="str">
            <v>M</v>
          </cell>
        </row>
        <row r="124">
          <cell r="B124" t="str">
            <v>JEANNETTE ESPEJO VALDIVIA</v>
          </cell>
          <cell r="C124" t="str">
            <v>COORDINADOR DE EVENTOS Y PROTO</v>
          </cell>
          <cell r="D124" t="str">
            <v>DEPARTAMENTPO DE RELACIONES PUBLICAS- ME</v>
          </cell>
          <cell r="E124" t="str">
            <v>CARÁCTER TEMPORAL</v>
          </cell>
          <cell r="F124">
            <v>80000</v>
          </cell>
          <cell r="G124">
            <v>2296</v>
          </cell>
          <cell r="H124">
            <v>2432</v>
          </cell>
          <cell r="I124">
            <v>7400.87</v>
          </cell>
          <cell r="J124">
            <v>3225</v>
          </cell>
          <cell r="K124">
            <v>15353.869999999999</v>
          </cell>
          <cell r="L124">
            <v>64646.130000000005</v>
          </cell>
          <cell r="M124" t="str">
            <v>F</v>
          </cell>
        </row>
        <row r="125">
          <cell r="B125" t="str">
            <v>AURELIO ARIAS VALENZUELA</v>
          </cell>
          <cell r="C125" t="str">
            <v>COORDINADOR FINANCIERO</v>
          </cell>
          <cell r="D125" t="str">
            <v>DIRECCION ADMINISTRATIVA FINANCIERA- MEM</v>
          </cell>
          <cell r="E125" t="str">
            <v>CARÁCTER TEMPORAL</v>
          </cell>
          <cell r="F125">
            <v>80000</v>
          </cell>
          <cell r="G125">
            <v>2296</v>
          </cell>
          <cell r="H125">
            <v>2432</v>
          </cell>
          <cell r="I125">
            <v>7006.51</v>
          </cell>
          <cell r="J125">
            <v>10476.25</v>
          </cell>
          <cell r="K125">
            <v>22210.760000000002</v>
          </cell>
          <cell r="L125">
            <v>57789.24</v>
          </cell>
          <cell r="M125" t="str">
            <v>M</v>
          </cell>
        </row>
        <row r="126">
          <cell r="B126" t="str">
            <v>NELSO BURGOS DEL ROSARIO</v>
          </cell>
          <cell r="C126" t="str">
            <v>COORDINADOR PROTOCOLO</v>
          </cell>
          <cell r="D126" t="str">
            <v>DESPACHO DEL MINISTRO</v>
          </cell>
          <cell r="E126" t="str">
            <v>CARÁCTER TEMPORAL</v>
          </cell>
          <cell r="F126">
            <v>90000</v>
          </cell>
          <cell r="G126">
            <v>2583</v>
          </cell>
          <cell r="H126">
            <v>2736</v>
          </cell>
          <cell r="I126">
            <v>9753.1200000000008</v>
          </cell>
          <cell r="J126">
            <v>13011.83</v>
          </cell>
          <cell r="K126">
            <v>28083.95</v>
          </cell>
          <cell r="L126">
            <v>61916.05</v>
          </cell>
          <cell r="M126" t="str">
            <v>M</v>
          </cell>
        </row>
        <row r="127">
          <cell r="B127" t="str">
            <v>EUGENIO CLETO BIDO</v>
          </cell>
          <cell r="C127" t="str">
            <v>COORDINADOR PROVINCIAL</v>
          </cell>
          <cell r="D127" t="str">
            <v>DIRECCION DE ASUNTOS AMBIENTALES Y SOCIA</v>
          </cell>
          <cell r="E127" t="str">
            <v>CARÁCTER TEMPORAL</v>
          </cell>
          <cell r="F127">
            <v>40000</v>
          </cell>
          <cell r="G127">
            <v>1148</v>
          </cell>
          <cell r="H127">
            <v>1216</v>
          </cell>
          <cell r="J127">
            <v>1956.56</v>
          </cell>
          <cell r="K127">
            <v>4320.5599999999995</v>
          </cell>
          <cell r="L127">
            <v>35679.440000000002</v>
          </cell>
          <cell r="M127" t="str">
            <v>M</v>
          </cell>
        </row>
        <row r="128">
          <cell r="B128" t="str">
            <v>CARLOS MANUEL ALBURQUERQUE ASTACIO</v>
          </cell>
          <cell r="C128" t="str">
            <v>COORDINADOR PROVINCIAL</v>
          </cell>
          <cell r="D128" t="str">
            <v>DIRECCION DE ASUNTOS AMBIENTALES Y SOCIA</v>
          </cell>
          <cell r="E128" t="str">
            <v>CARÁCTER TEMPORAL</v>
          </cell>
          <cell r="F128">
            <v>35000</v>
          </cell>
          <cell r="G128">
            <v>1004.5</v>
          </cell>
          <cell r="H128">
            <v>1064</v>
          </cell>
          <cell r="J128">
            <v>25</v>
          </cell>
          <cell r="K128">
            <v>2093.5</v>
          </cell>
          <cell r="L128">
            <v>32906.5</v>
          </cell>
          <cell r="M128" t="str">
            <v>M</v>
          </cell>
        </row>
        <row r="129">
          <cell r="B129" t="str">
            <v>CIRILO REYNOSO CHALAS</v>
          </cell>
          <cell r="C129" t="str">
            <v>COORDINADOR PROVINCIAL</v>
          </cell>
          <cell r="D129" t="str">
            <v>DIRECCION DE ASUNTOS AMBIENTALES Y SOCIA</v>
          </cell>
          <cell r="E129" t="str">
            <v>CARÁCTER TEMPORAL</v>
          </cell>
          <cell r="F129">
            <v>50000</v>
          </cell>
          <cell r="G129">
            <v>1435</v>
          </cell>
          <cell r="H129">
            <v>1520</v>
          </cell>
          <cell r="I129">
            <v>1854</v>
          </cell>
          <cell r="J129">
            <v>5025</v>
          </cell>
          <cell r="K129">
            <v>9834</v>
          </cell>
          <cell r="L129">
            <v>40166</v>
          </cell>
          <cell r="M129" t="str">
            <v>M</v>
          </cell>
        </row>
        <row r="130">
          <cell r="B130" t="str">
            <v>LUIS ALBERTO HERNANDEZ ARISTY</v>
          </cell>
          <cell r="C130" t="str">
            <v>COORDINADOR PROVINCIAL</v>
          </cell>
          <cell r="D130" t="str">
            <v>DIRECCION DE ASUNTOS AMBIENTALES Y SOCIA</v>
          </cell>
          <cell r="E130" t="str">
            <v>CARÁCTER TEMPORAL</v>
          </cell>
          <cell r="F130">
            <v>50000</v>
          </cell>
          <cell r="G130">
            <v>1435</v>
          </cell>
          <cell r="H130">
            <v>1520</v>
          </cell>
          <cell r="I130">
            <v>1854</v>
          </cell>
          <cell r="J130">
            <v>25</v>
          </cell>
          <cell r="K130">
            <v>4834</v>
          </cell>
          <cell r="L130">
            <v>45166</v>
          </cell>
          <cell r="M130" t="str">
            <v>M</v>
          </cell>
        </row>
        <row r="131">
          <cell r="B131" t="str">
            <v>SUSANI ALBERTINA GUILLEN LEONARDO</v>
          </cell>
          <cell r="C131" t="str">
            <v>COORDINADOR PROVINCIAL</v>
          </cell>
          <cell r="D131" t="str">
            <v>DIRECCION DE ASUNTOS AMBIENTALES Y SOCIA</v>
          </cell>
          <cell r="E131" t="str">
            <v>CARÁCTER TEMPORAL</v>
          </cell>
          <cell r="F131">
            <v>40000</v>
          </cell>
          <cell r="G131">
            <v>1148</v>
          </cell>
          <cell r="H131">
            <v>1216</v>
          </cell>
          <cell r="I131">
            <v>442.65</v>
          </cell>
          <cell r="J131">
            <v>25</v>
          </cell>
          <cell r="K131">
            <v>2831.65</v>
          </cell>
          <cell r="L131">
            <v>37168.35</v>
          </cell>
          <cell r="M131" t="str">
            <v>F</v>
          </cell>
        </row>
        <row r="132">
          <cell r="B132" t="str">
            <v>FRANCISCO JOSE REYNOSO GUZMAN</v>
          </cell>
          <cell r="C132" t="str">
            <v>COORDINADOR PROVINCIAL</v>
          </cell>
          <cell r="D132" t="str">
            <v>DIRECCION DE ASUNTOS AMBIENTALES Y SOCIA</v>
          </cell>
          <cell r="E132" t="str">
            <v>CARÁCTER TEMPORAL</v>
          </cell>
          <cell r="F132">
            <v>50000</v>
          </cell>
          <cell r="G132">
            <v>1435</v>
          </cell>
          <cell r="H132">
            <v>1520</v>
          </cell>
          <cell r="J132">
            <v>25</v>
          </cell>
          <cell r="K132">
            <v>2980</v>
          </cell>
          <cell r="L132">
            <v>47020</v>
          </cell>
          <cell r="M132" t="str">
            <v>M</v>
          </cell>
        </row>
        <row r="133">
          <cell r="B133" t="str">
            <v>MARIA VASQUEZ VARGAS</v>
          </cell>
          <cell r="C133" t="str">
            <v>COORDINADOR PROVINCIAL</v>
          </cell>
          <cell r="D133" t="str">
            <v>DIRECCION DE ASUNTOS AMBIENTALES Y SOCIA</v>
          </cell>
          <cell r="E133" t="str">
            <v>CARÁCTER TEMPORAL</v>
          </cell>
          <cell r="F133">
            <v>45000</v>
          </cell>
          <cell r="G133">
            <v>1291.5</v>
          </cell>
          <cell r="H133">
            <v>1368</v>
          </cell>
          <cell r="I133">
            <v>1148.33</v>
          </cell>
          <cell r="J133">
            <v>2475</v>
          </cell>
          <cell r="K133">
            <v>6282.83</v>
          </cell>
          <cell r="L133">
            <v>38717.17</v>
          </cell>
          <cell r="M133" t="str">
            <v>F</v>
          </cell>
        </row>
        <row r="134">
          <cell r="B134" t="str">
            <v>GILDARIS MONTILLA CHALAS</v>
          </cell>
          <cell r="C134" t="str">
            <v>COORDINADOR PROVINCIAL</v>
          </cell>
          <cell r="D134" t="str">
            <v>DIRECCION DE ASUNTOS AMBIENTALES Y SOCIA</v>
          </cell>
          <cell r="E134" t="str">
            <v>CARÁCTER TEMPORAL</v>
          </cell>
          <cell r="F134">
            <v>45000</v>
          </cell>
          <cell r="G134">
            <v>1291.5</v>
          </cell>
          <cell r="H134">
            <v>1368</v>
          </cell>
          <cell r="I134">
            <v>1148.33</v>
          </cell>
          <cell r="J134">
            <v>4857.37</v>
          </cell>
          <cell r="K134">
            <v>8665.2000000000007</v>
          </cell>
          <cell r="L134">
            <v>36334.800000000003</v>
          </cell>
          <cell r="M134" t="str">
            <v>M</v>
          </cell>
        </row>
        <row r="135">
          <cell r="B135" t="str">
            <v>ANGEL FELICIANO BELLIARD PEÑA</v>
          </cell>
          <cell r="C135" t="str">
            <v>COORDINADOR REGIONAL</v>
          </cell>
          <cell r="D135" t="str">
            <v>DIRECCION DE ASUNTOS AMBIENTALES Y SOCIA</v>
          </cell>
          <cell r="E135" t="str">
            <v>CARÁCTER TEMPORAL</v>
          </cell>
          <cell r="F135">
            <v>60000</v>
          </cell>
          <cell r="G135">
            <v>1722</v>
          </cell>
          <cell r="H135">
            <v>1824</v>
          </cell>
          <cell r="I135">
            <v>3171.19</v>
          </cell>
          <cell r="J135">
            <v>1602.45</v>
          </cell>
          <cell r="K135">
            <v>8319.6400000000012</v>
          </cell>
          <cell r="L135">
            <v>51680.36</v>
          </cell>
          <cell r="M135" t="str">
            <v>M</v>
          </cell>
        </row>
        <row r="136">
          <cell r="B136" t="str">
            <v>RICHARD OGANDO PAULINO</v>
          </cell>
          <cell r="C136" t="str">
            <v>COORDINADOR REGIONAL</v>
          </cell>
          <cell r="D136" t="str">
            <v>DIRECCION DE ASUNTOS AMBIENTALES Y SOCIA</v>
          </cell>
          <cell r="E136" t="str">
            <v>CARÁCTER TEMPORAL</v>
          </cell>
          <cell r="F136">
            <v>60000</v>
          </cell>
          <cell r="G136">
            <v>1722</v>
          </cell>
          <cell r="H136">
            <v>1824</v>
          </cell>
          <cell r="I136">
            <v>3486.68</v>
          </cell>
          <cell r="J136">
            <v>1825</v>
          </cell>
          <cell r="K136">
            <v>8857.68</v>
          </cell>
          <cell r="L136">
            <v>51142.32</v>
          </cell>
          <cell r="M136" t="str">
            <v>M</v>
          </cell>
        </row>
        <row r="137">
          <cell r="B137" t="str">
            <v>FRANCISCO ANTONIO CACERES NERIS</v>
          </cell>
          <cell r="C137" t="str">
            <v>CORRDINADOR DE SERVICIOS GENER</v>
          </cell>
          <cell r="D137" t="str">
            <v>DIRECCION ADMINISTRATIVA FINANCIERA- MEM</v>
          </cell>
          <cell r="E137" t="str">
            <v>CARÁCTER TEMPORAL</v>
          </cell>
          <cell r="F137">
            <v>80000</v>
          </cell>
          <cell r="G137">
            <v>2296</v>
          </cell>
          <cell r="H137">
            <v>2432</v>
          </cell>
          <cell r="I137">
            <v>7400.87</v>
          </cell>
          <cell r="J137">
            <v>4025</v>
          </cell>
          <cell r="K137">
            <v>16153.869999999999</v>
          </cell>
          <cell r="L137">
            <v>63846.130000000005</v>
          </cell>
          <cell r="M137" t="str">
            <v>M</v>
          </cell>
        </row>
        <row r="138">
          <cell r="B138" t="str">
            <v>CARLOS RAFAEL MERCEDES HEREDIA</v>
          </cell>
          <cell r="C138" t="str">
            <v>SUPERVISOR (A)</v>
          </cell>
          <cell r="D138" t="str">
            <v>DIRECCION ADMINISTRATIVA FINANCIERA- MEM</v>
          </cell>
          <cell r="E138" t="str">
            <v>CARÁCTER TEMPORAL</v>
          </cell>
          <cell r="F138">
            <v>55000</v>
          </cell>
          <cell r="G138">
            <v>1578.5</v>
          </cell>
          <cell r="H138">
            <v>1672</v>
          </cell>
          <cell r="I138">
            <v>2086.44</v>
          </cell>
          <cell r="J138">
            <v>18179.900000000001</v>
          </cell>
          <cell r="K138">
            <v>23516.840000000004</v>
          </cell>
          <cell r="L138">
            <v>31483.159999999996</v>
          </cell>
          <cell r="M138" t="str">
            <v>M</v>
          </cell>
        </row>
        <row r="139">
          <cell r="B139" t="str">
            <v>ORESTES SANCHEZ PEREZ</v>
          </cell>
          <cell r="C139" t="str">
            <v>SUPERVISOR (A)</v>
          </cell>
          <cell r="D139" t="str">
            <v>DIVISION DE SERVICIOS GENERALES- MEM</v>
          </cell>
          <cell r="E139" t="str">
            <v>CARÁCTER TEMPORAL</v>
          </cell>
          <cell r="F139">
            <v>60000</v>
          </cell>
          <cell r="G139">
            <v>1722</v>
          </cell>
          <cell r="H139">
            <v>1824</v>
          </cell>
          <cell r="I139">
            <v>3486.68</v>
          </cell>
          <cell r="J139">
            <v>13132.45</v>
          </cell>
          <cell r="K139">
            <v>20165.13</v>
          </cell>
          <cell r="L139">
            <v>39834.869999999995</v>
          </cell>
          <cell r="M139" t="str">
            <v>M</v>
          </cell>
        </row>
        <row r="140">
          <cell r="B140" t="str">
            <v>ROBERTO DOMINGUEZ CORDERO</v>
          </cell>
          <cell r="C140" t="str">
            <v>SUPERVISORA</v>
          </cell>
          <cell r="D140" t="str">
            <v>DIRECCION ADMINISTRATIVA FINANCIERA- MEM</v>
          </cell>
          <cell r="E140" t="str">
            <v>CARÁCTER TEMPORAL</v>
          </cell>
          <cell r="F140">
            <v>60000</v>
          </cell>
          <cell r="G140">
            <v>1722</v>
          </cell>
          <cell r="H140">
            <v>1824</v>
          </cell>
          <cell r="I140">
            <v>3486.68</v>
          </cell>
          <cell r="J140">
            <v>1825</v>
          </cell>
          <cell r="K140">
            <v>8857.68</v>
          </cell>
          <cell r="L140">
            <v>51142.32</v>
          </cell>
          <cell r="M140" t="str">
            <v>M</v>
          </cell>
        </row>
        <row r="141">
          <cell r="B141" t="str">
            <v>ERNESTO FIGUEROA MARTINEZ</v>
          </cell>
          <cell r="C141" t="str">
            <v>SUPERVISOR DE ING. Y PLANIFICA</v>
          </cell>
          <cell r="D141" t="str">
            <v>VICEMINISTERIO DE ENERGIA</v>
          </cell>
          <cell r="E141" t="str">
            <v>CARÁCTER TEMPORAL</v>
          </cell>
          <cell r="F141">
            <v>70000</v>
          </cell>
          <cell r="G141">
            <v>2009</v>
          </cell>
          <cell r="H141">
            <v>2128</v>
          </cell>
          <cell r="I141">
            <v>5368.45</v>
          </cell>
          <cell r="J141">
            <v>25</v>
          </cell>
          <cell r="K141">
            <v>9530.4500000000007</v>
          </cell>
          <cell r="L141">
            <v>60469.55</v>
          </cell>
          <cell r="M141" t="str">
            <v>M</v>
          </cell>
        </row>
        <row r="142">
          <cell r="B142" t="str">
            <v>HIPOLITO RAFAEL MELO FLORENTINO</v>
          </cell>
          <cell r="C142" t="str">
            <v>SUPERVISOR DE ING. Y PLANIFICA</v>
          </cell>
          <cell r="D142" t="str">
            <v>VICEMINISTERIO DE ENERGIA</v>
          </cell>
          <cell r="E142" t="str">
            <v>CARÁCTER TEMPORAL</v>
          </cell>
          <cell r="F142">
            <v>70000</v>
          </cell>
          <cell r="G142">
            <v>2009</v>
          </cell>
          <cell r="H142">
            <v>2128</v>
          </cell>
          <cell r="I142">
            <v>5368.45</v>
          </cell>
          <cell r="J142">
            <v>25</v>
          </cell>
          <cell r="K142">
            <v>9530.4500000000007</v>
          </cell>
          <cell r="L142">
            <v>60469.55</v>
          </cell>
          <cell r="M142" t="str">
            <v>M</v>
          </cell>
        </row>
        <row r="143">
          <cell r="B143" t="str">
            <v>SIXTO MERCEDES SELMO</v>
          </cell>
          <cell r="C143" t="str">
            <v>SUPERVISOR TRANSPORTACION</v>
          </cell>
          <cell r="D143" t="str">
            <v>DIRECCION ADMINISTRATIVA FINANCIERA- MEM</v>
          </cell>
          <cell r="E143" t="str">
            <v>CARÁCTER TEMPORAL</v>
          </cell>
          <cell r="F143">
            <v>50000</v>
          </cell>
          <cell r="G143">
            <v>1435</v>
          </cell>
          <cell r="H143">
            <v>1520</v>
          </cell>
          <cell r="I143">
            <v>1854</v>
          </cell>
          <cell r="J143">
            <v>1525</v>
          </cell>
          <cell r="K143">
            <v>6334</v>
          </cell>
          <cell r="L143">
            <v>43666</v>
          </cell>
          <cell r="M143" t="str">
            <v>M</v>
          </cell>
        </row>
        <row r="144">
          <cell r="B144" t="str">
            <v>JOSE LUIS DIAZ LOPEZ</v>
          </cell>
          <cell r="C144" t="str">
            <v>SUPERVISOR AMBIENTAL</v>
          </cell>
          <cell r="D144" t="str">
            <v>DIRECCION DE ASUNTOS AMBIENTALES Y SOCIA</v>
          </cell>
          <cell r="E144" t="str">
            <v>CARÁCTER TEMPORAL</v>
          </cell>
          <cell r="F144">
            <v>90000</v>
          </cell>
          <cell r="G144">
            <v>2583</v>
          </cell>
          <cell r="H144">
            <v>2736</v>
          </cell>
          <cell r="I144">
            <v>9753.1200000000008</v>
          </cell>
          <cell r="J144">
            <v>25</v>
          </cell>
          <cell r="K144">
            <v>15097.12</v>
          </cell>
          <cell r="L144">
            <v>74902.880000000005</v>
          </cell>
          <cell r="M144" t="str">
            <v>M</v>
          </cell>
        </row>
        <row r="145">
          <cell r="B145" t="str">
            <v>FELIPE JESUS SANTOS</v>
          </cell>
          <cell r="C145" t="str">
            <v>SUPERVISOR TRANSPORTACION</v>
          </cell>
          <cell r="D145" t="str">
            <v>DIRECCION ADMINISTRATIVA FINANCIERA- MEM</v>
          </cell>
          <cell r="E145" t="str">
            <v>CARÁCTER TEMPORAL</v>
          </cell>
          <cell r="F145">
            <v>50000</v>
          </cell>
          <cell r="G145">
            <v>1435</v>
          </cell>
          <cell r="H145">
            <v>1520</v>
          </cell>
          <cell r="I145">
            <v>1854</v>
          </cell>
          <cell r="J145">
            <v>5599.66</v>
          </cell>
          <cell r="K145">
            <v>10408.66</v>
          </cell>
          <cell r="L145">
            <v>39591.339999999997</v>
          </cell>
          <cell r="M145" t="str">
            <v>M</v>
          </cell>
        </row>
        <row r="146">
          <cell r="B146" t="str">
            <v>MICHEL DEL CARMEN GOMEZ PUELLO</v>
          </cell>
          <cell r="C146" t="str">
            <v>SUPERVISOR TRANSPORTACION</v>
          </cell>
          <cell r="D146" t="str">
            <v>DIRECCION ADMINISTRATIVA FINANCIERA- MEM</v>
          </cell>
          <cell r="E146" t="str">
            <v>CARÁCTER TEMPORAL</v>
          </cell>
          <cell r="F146">
            <v>60000</v>
          </cell>
          <cell r="G146">
            <v>1722</v>
          </cell>
          <cell r="H146">
            <v>1824</v>
          </cell>
          <cell r="I146">
            <v>2555.5</v>
          </cell>
          <cell r="J146">
            <v>13983.3</v>
          </cell>
          <cell r="K146">
            <v>20084.8</v>
          </cell>
          <cell r="L146">
            <v>39915.199999999997</v>
          </cell>
          <cell r="M146" t="str">
            <v>F</v>
          </cell>
        </row>
        <row r="147">
          <cell r="B147" t="str">
            <v>RAMON NELSON ROSARIO AMEZQUITA</v>
          </cell>
          <cell r="C147" t="str">
            <v>SUPERVISOR (A) MAYORDOMIA</v>
          </cell>
          <cell r="D147" t="str">
            <v>DIRECCION ADMINISTRATIVA FINANCIERA- MEM</v>
          </cell>
          <cell r="E147" t="str">
            <v>CARÁCTER TEMPORAL</v>
          </cell>
          <cell r="F147">
            <v>40000</v>
          </cell>
          <cell r="G147">
            <v>1148</v>
          </cell>
          <cell r="H147">
            <v>1216</v>
          </cell>
          <cell r="I147">
            <v>442.65</v>
          </cell>
          <cell r="J147">
            <v>25</v>
          </cell>
          <cell r="K147">
            <v>2831.65</v>
          </cell>
          <cell r="L147">
            <v>37168.35</v>
          </cell>
          <cell r="M147" t="str">
            <v>M</v>
          </cell>
        </row>
        <row r="148">
          <cell r="B148" t="str">
            <v>JUAN CRISTINO TORRES</v>
          </cell>
          <cell r="C148" t="str">
            <v>GESTOR (A)</v>
          </cell>
          <cell r="D148" t="str">
            <v>DIRECCION DE ASUNTOS AMBIENTALES Y SOCIA</v>
          </cell>
          <cell r="E148" t="str">
            <v>CARÁCTER TEMPORAL</v>
          </cell>
          <cell r="F148">
            <v>80000</v>
          </cell>
          <cell r="G148">
            <v>2296</v>
          </cell>
          <cell r="H148">
            <v>2432</v>
          </cell>
          <cell r="I148">
            <v>7400.87</v>
          </cell>
          <cell r="J148">
            <v>21991.19</v>
          </cell>
          <cell r="K148">
            <v>34120.06</v>
          </cell>
          <cell r="L148">
            <v>45879.94</v>
          </cell>
          <cell r="M148" t="str">
            <v>M</v>
          </cell>
        </row>
        <row r="149">
          <cell r="B149" t="str">
            <v>OBDULIO CONTRERAS DE LA CRUZ</v>
          </cell>
          <cell r="C149" t="str">
            <v>GESTOR (A)</v>
          </cell>
          <cell r="D149" t="str">
            <v>DIRECCION DE ASUNTOS AMBIENTALES Y SOCIA</v>
          </cell>
          <cell r="E149" t="str">
            <v>CARÁCTER TEMPORAL</v>
          </cell>
          <cell r="F149">
            <v>80000</v>
          </cell>
          <cell r="G149">
            <v>2296</v>
          </cell>
          <cell r="H149">
            <v>2432</v>
          </cell>
          <cell r="I149">
            <v>7400.87</v>
          </cell>
          <cell r="J149">
            <v>25</v>
          </cell>
          <cell r="K149">
            <v>12153.869999999999</v>
          </cell>
          <cell r="L149">
            <v>67846.13</v>
          </cell>
          <cell r="M149" t="str">
            <v>M</v>
          </cell>
        </row>
        <row r="150">
          <cell r="B150" t="str">
            <v>PABLO GUICHARDO</v>
          </cell>
          <cell r="C150" t="str">
            <v>GESTOR DE EVENTOS</v>
          </cell>
          <cell r="D150" t="str">
            <v>DEPARTAMENTPO DE RELACIONES PUBLICAS- ME</v>
          </cell>
          <cell r="E150" t="str">
            <v>CARÁCTER TEMPORAL</v>
          </cell>
          <cell r="F150">
            <v>50000</v>
          </cell>
          <cell r="G150">
            <v>1435</v>
          </cell>
          <cell r="H150">
            <v>1520</v>
          </cell>
          <cell r="I150">
            <v>1854</v>
          </cell>
          <cell r="J150">
            <v>2025</v>
          </cell>
          <cell r="K150">
            <v>6834</v>
          </cell>
          <cell r="L150">
            <v>43166</v>
          </cell>
          <cell r="M150" t="str">
            <v>M</v>
          </cell>
        </row>
        <row r="151">
          <cell r="B151" t="str">
            <v>FRANCHELIS MARIA SOSA FRIAS</v>
          </cell>
          <cell r="C151" t="str">
            <v>GESTOR DE EVENTOS</v>
          </cell>
          <cell r="D151" t="str">
            <v>DIRECCION DE COMUNICACIONES- MEM</v>
          </cell>
          <cell r="E151" t="str">
            <v>CARÁCTER TEMPORAL</v>
          </cell>
          <cell r="F151">
            <v>50000</v>
          </cell>
          <cell r="G151">
            <v>1435</v>
          </cell>
          <cell r="H151">
            <v>1520</v>
          </cell>
          <cell r="I151">
            <v>1854</v>
          </cell>
          <cell r="J151">
            <v>10900.689999999999</v>
          </cell>
          <cell r="K151">
            <v>15709.689999999999</v>
          </cell>
          <cell r="L151">
            <v>34290.31</v>
          </cell>
          <cell r="M151" t="str">
            <v>F</v>
          </cell>
        </row>
        <row r="152">
          <cell r="B152" t="str">
            <v>ANA VERUSCHKA PAZOS MUÑOZ</v>
          </cell>
          <cell r="C152" t="str">
            <v>GESTOR DE EVENTOS</v>
          </cell>
          <cell r="D152" t="str">
            <v>DIRECCION DE COMUNICACIONES- MEM</v>
          </cell>
          <cell r="E152" t="str">
            <v>CARÁCTER TEMPORAL</v>
          </cell>
          <cell r="F152">
            <v>50000</v>
          </cell>
          <cell r="G152">
            <v>1435</v>
          </cell>
          <cell r="H152">
            <v>1520</v>
          </cell>
          <cell r="I152">
            <v>1854</v>
          </cell>
          <cell r="J152">
            <v>25</v>
          </cell>
          <cell r="K152">
            <v>4834</v>
          </cell>
          <cell r="L152">
            <v>45166</v>
          </cell>
          <cell r="M152" t="str">
            <v>F</v>
          </cell>
        </row>
        <row r="153">
          <cell r="B153" t="str">
            <v>SARAH VALDERYS JOSE RAMIREZ</v>
          </cell>
          <cell r="C153" t="str">
            <v>GESTOR DE PROTOCOLO</v>
          </cell>
          <cell r="D153" t="str">
            <v>DIRECCION DE COMUNICACIONES- MEM</v>
          </cell>
          <cell r="E153" t="str">
            <v>CARÁCTER TEMPORAL</v>
          </cell>
          <cell r="F153">
            <v>60000</v>
          </cell>
          <cell r="G153">
            <v>1722</v>
          </cell>
          <cell r="H153">
            <v>1824</v>
          </cell>
          <cell r="I153">
            <v>3486.68</v>
          </cell>
          <cell r="J153">
            <v>5785.77</v>
          </cell>
          <cell r="K153">
            <v>12818.45</v>
          </cell>
          <cell r="L153">
            <v>47181.55</v>
          </cell>
          <cell r="M153" t="str">
            <v>F</v>
          </cell>
        </row>
        <row r="154">
          <cell r="B154" t="str">
            <v>ANGELA MARIANNE ROMERO FOUCAULT</v>
          </cell>
          <cell r="C154" t="str">
            <v>ANALISTA</v>
          </cell>
          <cell r="D154" t="str">
            <v>VICEMINISTERIO DE ENERGIA</v>
          </cell>
          <cell r="E154" t="str">
            <v>CARÁCTER TEMPORAL</v>
          </cell>
          <cell r="F154">
            <v>70000</v>
          </cell>
          <cell r="G154">
            <v>2009</v>
          </cell>
          <cell r="H154">
            <v>2128</v>
          </cell>
          <cell r="I154">
            <v>5052.99</v>
          </cell>
          <cell r="J154">
            <v>1602.45</v>
          </cell>
          <cell r="K154">
            <v>10792.44</v>
          </cell>
          <cell r="L154">
            <v>59207.56</v>
          </cell>
          <cell r="M154" t="str">
            <v>F</v>
          </cell>
        </row>
        <row r="155">
          <cell r="B155" t="str">
            <v>YAZMILE CASTIDAD DIPRES DE LEON</v>
          </cell>
          <cell r="C155" t="str">
            <v>ANALISTA</v>
          </cell>
          <cell r="D155" t="str">
            <v>DIRECCION DE RECURSOS HUMANOS- MEM</v>
          </cell>
          <cell r="E155" t="str">
            <v>CARÁCTER TEMPORAL</v>
          </cell>
          <cell r="F155">
            <v>75000</v>
          </cell>
          <cell r="G155">
            <v>2152.5</v>
          </cell>
          <cell r="H155">
            <v>2280</v>
          </cell>
          <cell r="I155">
            <v>5993.89</v>
          </cell>
          <cell r="J155">
            <v>1602.45</v>
          </cell>
          <cell r="K155">
            <v>12028.84</v>
          </cell>
          <cell r="L155">
            <v>62971.16</v>
          </cell>
          <cell r="M155" t="str">
            <v>F</v>
          </cell>
        </row>
        <row r="156">
          <cell r="B156" t="str">
            <v>JOSE OMAR MONEGRO MUÑOZ</v>
          </cell>
          <cell r="C156" t="str">
            <v>ANALISTA</v>
          </cell>
          <cell r="D156" t="str">
            <v>VICEMINISTERIO DE ENERGIA</v>
          </cell>
          <cell r="E156" t="str">
            <v>CARÁCTER TEMPORAL</v>
          </cell>
          <cell r="F156">
            <v>70000</v>
          </cell>
          <cell r="G156">
            <v>2009</v>
          </cell>
          <cell r="H156">
            <v>2128</v>
          </cell>
          <cell r="I156">
            <v>5368.48</v>
          </cell>
          <cell r="J156">
            <v>25</v>
          </cell>
          <cell r="K156">
            <v>9530.48</v>
          </cell>
          <cell r="L156">
            <v>60469.520000000004</v>
          </cell>
          <cell r="M156" t="str">
            <v>M</v>
          </cell>
        </row>
        <row r="157">
          <cell r="B157" t="str">
            <v>ARISLEYDA ALVAREZ AGRAMONTE</v>
          </cell>
          <cell r="C157" t="str">
            <v>ANALISTA</v>
          </cell>
          <cell r="D157" t="str">
            <v>VICEMINISTERIO DE ENERGIA</v>
          </cell>
          <cell r="E157" t="str">
            <v>CARÁCTER TEMPORAL</v>
          </cell>
          <cell r="F157">
            <v>80000</v>
          </cell>
          <cell r="G157">
            <v>2296</v>
          </cell>
          <cell r="H157">
            <v>2432</v>
          </cell>
          <cell r="I157">
            <v>7400.87</v>
          </cell>
          <cell r="J157">
            <v>4025</v>
          </cell>
          <cell r="K157">
            <v>16153.869999999999</v>
          </cell>
          <cell r="L157">
            <v>63846.130000000005</v>
          </cell>
          <cell r="M157" t="str">
            <v>F</v>
          </cell>
        </row>
        <row r="158">
          <cell r="B158" t="str">
            <v>CAROLINA OGANDO CARRION</v>
          </cell>
          <cell r="C158" t="str">
            <v>ANALISTA</v>
          </cell>
          <cell r="D158" t="str">
            <v>DIRECCION DE RECURSOS HUMANOS- MEM</v>
          </cell>
          <cell r="E158" t="str">
            <v>CARÁCTER TEMPORAL</v>
          </cell>
          <cell r="F158">
            <v>70000</v>
          </cell>
          <cell r="G158">
            <v>2009</v>
          </cell>
          <cell r="H158">
            <v>2128</v>
          </cell>
          <cell r="I158">
            <v>5368.48</v>
          </cell>
          <cell r="J158">
            <v>8653.9700000000012</v>
          </cell>
          <cell r="K158">
            <v>18159.45</v>
          </cell>
          <cell r="L158">
            <v>51840.55</v>
          </cell>
          <cell r="M158" t="str">
            <v>F</v>
          </cell>
        </row>
        <row r="159">
          <cell r="B159" t="str">
            <v>JULIA ALEXANDRA GONZALEZ LOPEZ</v>
          </cell>
          <cell r="C159" t="str">
            <v>ANALISTA</v>
          </cell>
          <cell r="D159" t="str">
            <v>DIRECCION DE ASUNTOS AMBIENTALES Y SOCIA</v>
          </cell>
          <cell r="E159" t="str">
            <v>CARÁCTER TEMPORAL</v>
          </cell>
          <cell r="F159">
            <v>75000</v>
          </cell>
          <cell r="G159">
            <v>2152.5</v>
          </cell>
          <cell r="H159">
            <v>2280</v>
          </cell>
          <cell r="I159">
            <v>6309.38</v>
          </cell>
          <cell r="J159">
            <v>25</v>
          </cell>
          <cell r="K159">
            <v>10766.880000000001</v>
          </cell>
          <cell r="L159">
            <v>64233.119999999995</v>
          </cell>
          <cell r="M159" t="str">
            <v>F</v>
          </cell>
        </row>
        <row r="160">
          <cell r="B160" t="str">
            <v>CRISTINA JIMENEZ PINEDA</v>
          </cell>
          <cell r="C160" t="str">
            <v>ANALISTA</v>
          </cell>
          <cell r="D160" t="str">
            <v>DIRECCION DE ASUNTOS AMBIENTALES Y SOCIA</v>
          </cell>
          <cell r="E160" t="str">
            <v>CARÁCTER TEMPORAL</v>
          </cell>
          <cell r="F160">
            <v>80000</v>
          </cell>
          <cell r="G160">
            <v>2296</v>
          </cell>
          <cell r="H160">
            <v>2432</v>
          </cell>
          <cell r="I160">
            <v>7006.51</v>
          </cell>
          <cell r="J160">
            <v>13602.45</v>
          </cell>
          <cell r="K160">
            <v>25336.959999999999</v>
          </cell>
          <cell r="L160">
            <v>54663.040000000001</v>
          </cell>
          <cell r="M160" t="str">
            <v>F</v>
          </cell>
        </row>
        <row r="161">
          <cell r="B161" t="str">
            <v>DAHIANA GERONIMO ALBERTO</v>
          </cell>
          <cell r="C161" t="str">
            <v>ANALISTA</v>
          </cell>
          <cell r="D161" t="str">
            <v>DIRECCION DE RECURSOS HUMANOS- MEM</v>
          </cell>
          <cell r="E161" t="str">
            <v>CARÁCTER TEMPORAL</v>
          </cell>
          <cell r="F161">
            <v>70000</v>
          </cell>
          <cell r="G161">
            <v>2009</v>
          </cell>
          <cell r="H161">
            <v>2128</v>
          </cell>
          <cell r="I161">
            <v>5368.48</v>
          </cell>
          <cell r="J161">
            <v>7686.16</v>
          </cell>
          <cell r="K161">
            <v>17191.64</v>
          </cell>
          <cell r="L161">
            <v>52808.36</v>
          </cell>
          <cell r="M161" t="str">
            <v>F</v>
          </cell>
        </row>
        <row r="162">
          <cell r="B162" t="str">
            <v>DENISSE ANDREINA PUELLO CEDANO</v>
          </cell>
          <cell r="C162" t="str">
            <v>ANALISTA</v>
          </cell>
          <cell r="D162" t="str">
            <v>DIRECCION DE RECURSOS HUMANOS- MEM</v>
          </cell>
          <cell r="E162" t="str">
            <v>CARÁCTER TEMPORAL</v>
          </cell>
          <cell r="F162">
            <v>75000</v>
          </cell>
          <cell r="G162">
            <v>2152.5</v>
          </cell>
          <cell r="H162">
            <v>2280</v>
          </cell>
          <cell r="I162">
            <v>6309.38</v>
          </cell>
          <cell r="J162">
            <v>25</v>
          </cell>
          <cell r="K162">
            <v>10766.880000000001</v>
          </cell>
          <cell r="L162">
            <v>64233.119999999995</v>
          </cell>
          <cell r="M162" t="str">
            <v>F</v>
          </cell>
        </row>
        <row r="163">
          <cell r="B163" t="str">
            <v>EVELYN ROSALYN DIAZ TURBI</v>
          </cell>
          <cell r="C163" t="str">
            <v>ANALISTA</v>
          </cell>
          <cell r="D163" t="str">
            <v>DIRECCION DE RECURSOS HUMANOS- MEM</v>
          </cell>
          <cell r="E163" t="str">
            <v>CARÁCTER TEMPORAL</v>
          </cell>
          <cell r="F163">
            <v>70000</v>
          </cell>
          <cell r="G163">
            <v>2009</v>
          </cell>
          <cell r="H163">
            <v>2128</v>
          </cell>
          <cell r="I163">
            <v>5368.48</v>
          </cell>
          <cell r="J163">
            <v>2125</v>
          </cell>
          <cell r="K163">
            <v>11630.48</v>
          </cell>
          <cell r="L163">
            <v>58369.520000000004</v>
          </cell>
          <cell r="M163" t="str">
            <v>F</v>
          </cell>
        </row>
        <row r="164">
          <cell r="B164" t="str">
            <v>HEIDY ILCANIA ADON VARGAS</v>
          </cell>
          <cell r="C164" t="str">
            <v>ANALISTA</v>
          </cell>
          <cell r="D164" t="str">
            <v>DIRECCION DE ASUNTOS AMBIENTALES Y SOCIA</v>
          </cell>
          <cell r="E164" t="str">
            <v>CARÁCTER TEMPORAL</v>
          </cell>
          <cell r="F164">
            <v>70000</v>
          </cell>
          <cell r="G164">
            <v>2009</v>
          </cell>
          <cell r="H164">
            <v>2128</v>
          </cell>
          <cell r="I164">
            <v>5368.48</v>
          </cell>
          <cell r="J164">
            <v>10525</v>
          </cell>
          <cell r="K164">
            <v>20030.48</v>
          </cell>
          <cell r="L164">
            <v>49969.520000000004</v>
          </cell>
          <cell r="M164" t="str">
            <v>F</v>
          </cell>
        </row>
        <row r="165">
          <cell r="B165" t="str">
            <v>JOHANNY EVANGELINA MEDINA SANCHEZ</v>
          </cell>
          <cell r="C165" t="str">
            <v>ANALISTA</v>
          </cell>
          <cell r="D165" t="str">
            <v>VICEMINISTERIO DE ENERGIA</v>
          </cell>
          <cell r="E165" t="str">
            <v>CARÁCTER TEMPORAL</v>
          </cell>
          <cell r="F165">
            <v>80000</v>
          </cell>
          <cell r="G165">
            <v>2296</v>
          </cell>
          <cell r="H165">
            <v>2432</v>
          </cell>
          <cell r="I165">
            <v>7400.87</v>
          </cell>
          <cell r="J165">
            <v>25</v>
          </cell>
          <cell r="K165">
            <v>12153.869999999999</v>
          </cell>
          <cell r="L165">
            <v>67846.13</v>
          </cell>
          <cell r="M165" t="str">
            <v>F</v>
          </cell>
        </row>
        <row r="166">
          <cell r="B166" t="str">
            <v>JORGE ESTARLING TAVERAS SUSANA</v>
          </cell>
          <cell r="C166" t="str">
            <v>ANALISTA</v>
          </cell>
          <cell r="D166" t="str">
            <v>VICEMINISTERIO DE ENERGIA</v>
          </cell>
          <cell r="E166" t="str">
            <v>CARÁCTER TEMPORAL</v>
          </cell>
          <cell r="F166">
            <v>80000</v>
          </cell>
          <cell r="G166">
            <v>2296</v>
          </cell>
          <cell r="H166">
            <v>2432</v>
          </cell>
          <cell r="I166">
            <v>7400.87</v>
          </cell>
          <cell r="J166">
            <v>25</v>
          </cell>
          <cell r="K166">
            <v>12153.869999999999</v>
          </cell>
          <cell r="L166">
            <v>67846.13</v>
          </cell>
          <cell r="M166" t="str">
            <v>M</v>
          </cell>
        </row>
        <row r="167">
          <cell r="B167" t="str">
            <v>JUAN MEJIA YNOJOSA</v>
          </cell>
          <cell r="C167" t="str">
            <v>ANALISTA</v>
          </cell>
          <cell r="D167" t="str">
            <v>VICEMINISTERIO DE ENERGIA</v>
          </cell>
          <cell r="E167" t="str">
            <v>CARÁCTER TEMPORAL</v>
          </cell>
          <cell r="F167">
            <v>80000</v>
          </cell>
          <cell r="G167">
            <v>2296</v>
          </cell>
          <cell r="H167">
            <v>2432</v>
          </cell>
          <cell r="I167">
            <v>7400.87</v>
          </cell>
          <cell r="J167">
            <v>8145.8</v>
          </cell>
          <cell r="K167">
            <v>20274.669999999998</v>
          </cell>
          <cell r="L167">
            <v>59725.33</v>
          </cell>
          <cell r="M167" t="str">
            <v>M</v>
          </cell>
        </row>
        <row r="168">
          <cell r="B168" t="str">
            <v>KEYRON FIGUEROA GUICHARDO</v>
          </cell>
          <cell r="C168" t="str">
            <v>ANALISTA</v>
          </cell>
          <cell r="D168" t="str">
            <v>VICEMINISTERIO DE ENERGIA</v>
          </cell>
          <cell r="E168" t="str">
            <v>CARÁCTER TEMPORAL</v>
          </cell>
          <cell r="F168">
            <v>80000</v>
          </cell>
          <cell r="G168">
            <v>2296</v>
          </cell>
          <cell r="H168">
            <v>2432</v>
          </cell>
          <cell r="I168">
            <v>7400.87</v>
          </cell>
          <cell r="J168">
            <v>25</v>
          </cell>
          <cell r="K168">
            <v>12153.869999999999</v>
          </cell>
          <cell r="L168">
            <v>67846.13</v>
          </cell>
          <cell r="M168" t="str">
            <v>M</v>
          </cell>
        </row>
        <row r="169">
          <cell r="B169" t="str">
            <v>MAXIMO GUIDO CABRAL JIMENEZ</v>
          </cell>
          <cell r="C169" t="str">
            <v>ANALISTA</v>
          </cell>
          <cell r="D169" t="str">
            <v>DIRECCION DE ASUNTOS AMBIENTALES Y SOCIA</v>
          </cell>
          <cell r="E169" t="str">
            <v>CARÁCTER TEMPORAL</v>
          </cell>
          <cell r="F169">
            <v>80000</v>
          </cell>
          <cell r="G169">
            <v>2296</v>
          </cell>
          <cell r="H169">
            <v>2432</v>
          </cell>
          <cell r="I169">
            <v>7400.87</v>
          </cell>
          <cell r="J169">
            <v>25</v>
          </cell>
          <cell r="K169">
            <v>12153.869999999999</v>
          </cell>
          <cell r="L169">
            <v>67846.13</v>
          </cell>
          <cell r="M169" t="str">
            <v>M</v>
          </cell>
        </row>
        <row r="170">
          <cell r="B170" t="str">
            <v>PETER AGUSTIN SANTANA CIPRIAN</v>
          </cell>
          <cell r="C170" t="str">
            <v>ANALISTA</v>
          </cell>
          <cell r="D170" t="str">
            <v>VICEMINISTERIO DE ENERGIA</v>
          </cell>
          <cell r="E170" t="str">
            <v>CARÁCTER TEMPORAL</v>
          </cell>
          <cell r="F170">
            <v>100000</v>
          </cell>
          <cell r="G170">
            <v>2870</v>
          </cell>
          <cell r="H170">
            <v>3040</v>
          </cell>
          <cell r="I170">
            <v>11316.64</v>
          </cell>
          <cell r="J170">
            <v>3179.9</v>
          </cell>
          <cell r="K170">
            <v>20406.54</v>
          </cell>
          <cell r="L170">
            <v>79593.459999999992</v>
          </cell>
          <cell r="M170" t="str">
            <v>M</v>
          </cell>
        </row>
        <row r="171">
          <cell r="B171" t="str">
            <v>RAFAEL STIVEN CASTILLO MORETA</v>
          </cell>
          <cell r="C171" t="str">
            <v>ANALISTA</v>
          </cell>
          <cell r="D171" t="str">
            <v>VICEMINISTERIO DE ENERGIA</v>
          </cell>
          <cell r="E171" t="str">
            <v>CARÁCTER TEMPORAL</v>
          </cell>
          <cell r="F171">
            <v>70000</v>
          </cell>
          <cell r="G171">
            <v>2009</v>
          </cell>
          <cell r="H171">
            <v>2128</v>
          </cell>
          <cell r="I171">
            <v>5368.48</v>
          </cell>
          <cell r="J171">
            <v>25</v>
          </cell>
          <cell r="K171">
            <v>9530.48</v>
          </cell>
          <cell r="L171">
            <v>60469.520000000004</v>
          </cell>
          <cell r="M171" t="str">
            <v>M</v>
          </cell>
        </row>
        <row r="172">
          <cell r="B172" t="str">
            <v>ROSENNI RONDON MOTA</v>
          </cell>
          <cell r="C172" t="str">
            <v>ANALISTA</v>
          </cell>
          <cell r="D172" t="str">
            <v>VICEMINISTERIO DE ENERGIA</v>
          </cell>
          <cell r="E172" t="str">
            <v>CARÁCTER TEMPORAL</v>
          </cell>
          <cell r="F172">
            <v>70000</v>
          </cell>
          <cell r="G172">
            <v>2009</v>
          </cell>
          <cell r="H172">
            <v>2128</v>
          </cell>
          <cell r="I172">
            <v>5368.48</v>
          </cell>
          <cell r="J172">
            <v>8520.58</v>
          </cell>
          <cell r="K172">
            <v>18026.059999999998</v>
          </cell>
          <cell r="L172">
            <v>51973.94</v>
          </cell>
          <cell r="M172" t="str">
            <v>F</v>
          </cell>
        </row>
        <row r="173">
          <cell r="B173" t="str">
            <v>RUBEN DARIO RAMOS DE LA PAZ</v>
          </cell>
          <cell r="C173" t="str">
            <v>ANALISTA</v>
          </cell>
          <cell r="D173" t="str">
            <v>VICEMINISTERIO DE ENERGIA</v>
          </cell>
          <cell r="E173" t="str">
            <v>CARÁCTER TEMPORAL</v>
          </cell>
          <cell r="F173">
            <v>35000</v>
          </cell>
          <cell r="G173">
            <v>1004.5</v>
          </cell>
          <cell r="H173">
            <v>1064</v>
          </cell>
          <cell r="J173">
            <v>9816.01</v>
          </cell>
          <cell r="K173">
            <v>11884.51</v>
          </cell>
          <cell r="L173">
            <v>23115.489999999998</v>
          </cell>
          <cell r="M173" t="str">
            <v>M</v>
          </cell>
        </row>
        <row r="174">
          <cell r="B174" t="str">
            <v>CHRISTY CHAVELLY CRUZ GUERRERO</v>
          </cell>
          <cell r="C174" t="str">
            <v>ANALISTA</v>
          </cell>
          <cell r="D174" t="str">
            <v>VICEMINISTERIO DE ENERGIA</v>
          </cell>
          <cell r="E174" t="str">
            <v>CARÁCTER TEMPORAL</v>
          </cell>
          <cell r="F174">
            <v>70000</v>
          </cell>
          <cell r="G174">
            <v>2009</v>
          </cell>
          <cell r="H174">
            <v>2128</v>
          </cell>
          <cell r="I174">
            <v>5368.48</v>
          </cell>
          <cell r="J174">
            <v>28025</v>
          </cell>
          <cell r="K174">
            <v>37530.479999999996</v>
          </cell>
          <cell r="L174">
            <v>32469.520000000004</v>
          </cell>
          <cell r="M174" t="str">
            <v>F</v>
          </cell>
        </row>
        <row r="175">
          <cell r="B175" t="str">
            <v>SABRINA MABEL VALDEZ BRITO</v>
          </cell>
          <cell r="C175" t="str">
            <v>ANALISTA</v>
          </cell>
          <cell r="D175" t="str">
            <v>DIRECCION DE TECNOLOGIAS DE LA INFORMACI</v>
          </cell>
          <cell r="E175" t="str">
            <v>CARÁCTER TEMPORAL</v>
          </cell>
          <cell r="F175">
            <v>70000</v>
          </cell>
          <cell r="G175">
            <v>2009</v>
          </cell>
          <cell r="H175">
            <v>2128</v>
          </cell>
          <cell r="I175">
            <v>5368.48</v>
          </cell>
          <cell r="J175">
            <v>4925</v>
          </cell>
          <cell r="K175">
            <v>14430.48</v>
          </cell>
          <cell r="L175">
            <v>55569.520000000004</v>
          </cell>
          <cell r="M175" t="str">
            <v>F</v>
          </cell>
        </row>
        <row r="176">
          <cell r="B176" t="str">
            <v>CLAUDIA ANEL PAOLA ALONZO TERRERO</v>
          </cell>
          <cell r="C176" t="str">
            <v>ANALISTA CALIDAD EN LA GESTION</v>
          </cell>
          <cell r="D176" t="str">
            <v>DIRECCION DE PLANIFICACION Y DESARROLLO</v>
          </cell>
          <cell r="E176" t="str">
            <v>CARÁCTER TEMPORAL</v>
          </cell>
          <cell r="F176">
            <v>80000</v>
          </cell>
          <cell r="G176">
            <v>2296</v>
          </cell>
          <cell r="H176">
            <v>2432</v>
          </cell>
          <cell r="J176">
            <v>25</v>
          </cell>
          <cell r="K176">
            <v>4753</v>
          </cell>
          <cell r="L176">
            <v>75247</v>
          </cell>
          <cell r="M176" t="str">
            <v>F</v>
          </cell>
        </row>
        <row r="177">
          <cell r="B177" t="str">
            <v>ANA PATRICIA BRAZOBAN FERREYRA</v>
          </cell>
          <cell r="C177" t="str">
            <v>ANALISTA CALIDAD EN LA GESTION</v>
          </cell>
          <cell r="D177" t="str">
            <v>DIRECCION DE PLANIFICACION Y DESARROLLO</v>
          </cell>
          <cell r="E177" t="str">
            <v>CARÁCTER TEMPORAL</v>
          </cell>
          <cell r="F177">
            <v>80000</v>
          </cell>
          <cell r="G177">
            <v>2296</v>
          </cell>
          <cell r="H177">
            <v>2432</v>
          </cell>
          <cell r="I177">
            <v>7400.87</v>
          </cell>
          <cell r="J177">
            <v>4025</v>
          </cell>
          <cell r="K177">
            <v>16153.869999999999</v>
          </cell>
          <cell r="L177">
            <v>63846.130000000005</v>
          </cell>
          <cell r="M177" t="str">
            <v>F</v>
          </cell>
        </row>
        <row r="178">
          <cell r="B178" t="str">
            <v>PEDRO ALBERTO ARIAS DE LA CRUZ</v>
          </cell>
          <cell r="C178" t="str">
            <v>ANALISTA CALIDAD EN LA GESTION</v>
          </cell>
          <cell r="D178" t="str">
            <v>DIRECCION DE PLANIFICACION Y DESARROLLO</v>
          </cell>
          <cell r="E178" t="str">
            <v>CARÁCTER TEMPORAL</v>
          </cell>
          <cell r="F178">
            <v>80000</v>
          </cell>
          <cell r="G178">
            <v>2296</v>
          </cell>
          <cell r="H178">
            <v>2432</v>
          </cell>
          <cell r="I178">
            <v>7400.87</v>
          </cell>
          <cell r="J178">
            <v>25</v>
          </cell>
          <cell r="K178">
            <v>12153.869999999999</v>
          </cell>
          <cell r="L178">
            <v>67846.13</v>
          </cell>
          <cell r="M178" t="str">
            <v>M</v>
          </cell>
        </row>
        <row r="179">
          <cell r="B179" t="str">
            <v>HIRBIS BALLEJO MONTERO</v>
          </cell>
          <cell r="C179" t="str">
            <v>ANALISTA COMPRAS</v>
          </cell>
          <cell r="D179" t="str">
            <v>DIVISION DE COMPRAS Y CONTRATACIONES- ME</v>
          </cell>
          <cell r="E179" t="str">
            <v>CARÁCTER TEMPORAL</v>
          </cell>
          <cell r="F179">
            <v>80000</v>
          </cell>
          <cell r="G179">
            <v>2296</v>
          </cell>
          <cell r="H179">
            <v>2432</v>
          </cell>
          <cell r="I179">
            <v>7006.51</v>
          </cell>
          <cell r="J179">
            <v>9723.25</v>
          </cell>
          <cell r="K179">
            <v>21457.760000000002</v>
          </cell>
          <cell r="L179">
            <v>58542.239999999998</v>
          </cell>
          <cell r="M179" t="str">
            <v>M</v>
          </cell>
        </row>
        <row r="180">
          <cell r="B180" t="str">
            <v>EDUNELCY PATRICIA ESPINAL JIMENEZ</v>
          </cell>
          <cell r="C180" t="str">
            <v>ANALISTA COMPRAS</v>
          </cell>
          <cell r="D180" t="str">
            <v>DIVISION DE COMPRAS Y CONTRATACIONES- ME</v>
          </cell>
          <cell r="E180" t="str">
            <v>CARÁCTER TEMPORAL</v>
          </cell>
          <cell r="F180">
            <v>70000</v>
          </cell>
          <cell r="G180">
            <v>2009</v>
          </cell>
          <cell r="H180">
            <v>2128</v>
          </cell>
          <cell r="I180">
            <v>5368.48</v>
          </cell>
          <cell r="J180">
            <v>25</v>
          </cell>
          <cell r="K180">
            <v>9530.48</v>
          </cell>
          <cell r="L180">
            <v>60469.520000000004</v>
          </cell>
          <cell r="M180" t="str">
            <v>F</v>
          </cell>
        </row>
        <row r="181">
          <cell r="B181" t="str">
            <v>MIGUELINA ALTAGRACIA ROJAS PACHECO</v>
          </cell>
          <cell r="C181" t="str">
            <v>ANALISTA COMPRAS</v>
          </cell>
          <cell r="D181" t="str">
            <v>DIVISION DE COMPRAS Y CONTRATACIONES- ME</v>
          </cell>
          <cell r="E181" t="str">
            <v>CARÁCTER TEMPORAL</v>
          </cell>
          <cell r="F181">
            <v>85000</v>
          </cell>
          <cell r="G181">
            <v>2439.5</v>
          </cell>
          <cell r="H181">
            <v>2584</v>
          </cell>
          <cell r="I181">
            <v>8576.99</v>
          </cell>
          <cell r="J181">
            <v>5877.38</v>
          </cell>
          <cell r="K181">
            <v>19477.87</v>
          </cell>
          <cell r="L181">
            <v>65522.130000000005</v>
          </cell>
          <cell r="M181" t="str">
            <v>F</v>
          </cell>
        </row>
        <row r="182">
          <cell r="B182" t="str">
            <v>JUAN JAEL TUCENT MANZUETA</v>
          </cell>
          <cell r="C182" t="str">
            <v>ANALISTA COMPRAS</v>
          </cell>
          <cell r="D182" t="str">
            <v>DIRECCION ADMINISTRATIVA FINANCIERA- MEM</v>
          </cell>
          <cell r="E182" t="str">
            <v>CARÁCTER TEMPORAL</v>
          </cell>
          <cell r="F182">
            <v>75000</v>
          </cell>
          <cell r="G182">
            <v>2152.5</v>
          </cell>
          <cell r="H182">
            <v>2280</v>
          </cell>
          <cell r="J182">
            <v>15296.28</v>
          </cell>
          <cell r="K182">
            <v>19728.78</v>
          </cell>
          <cell r="L182">
            <v>55271.22</v>
          </cell>
          <cell r="M182" t="str">
            <v>M</v>
          </cell>
        </row>
        <row r="183">
          <cell r="B183" t="str">
            <v>SANDRA RUIZ QUINTANA</v>
          </cell>
          <cell r="C183" t="str">
            <v>ANALISTA COMPRAS</v>
          </cell>
          <cell r="D183" t="str">
            <v>DIVISION DE COMPRAS Y CONTRATACIONES- ME</v>
          </cell>
          <cell r="E183" t="str">
            <v>CARÁCTER TEMPORAL</v>
          </cell>
          <cell r="F183">
            <v>80000</v>
          </cell>
          <cell r="G183">
            <v>2296</v>
          </cell>
          <cell r="H183">
            <v>2432</v>
          </cell>
          <cell r="I183">
            <v>7400.87</v>
          </cell>
          <cell r="J183">
            <v>25</v>
          </cell>
          <cell r="K183">
            <v>12153.869999999999</v>
          </cell>
          <cell r="L183">
            <v>67846.13</v>
          </cell>
          <cell r="M183" t="str">
            <v>F</v>
          </cell>
        </row>
        <row r="184">
          <cell r="B184" t="str">
            <v>ANGEL LANDIS MERCEDES VALENTIN</v>
          </cell>
          <cell r="C184" t="str">
            <v>ANALISTA DE CALIDAD</v>
          </cell>
          <cell r="D184" t="str">
            <v>DIRECCION DE PLANIFICACION Y DESARROLLO</v>
          </cell>
          <cell r="E184" t="str">
            <v>CARÁCTER TEMPORAL</v>
          </cell>
          <cell r="F184">
            <v>75000</v>
          </cell>
          <cell r="G184">
            <v>2152.5</v>
          </cell>
          <cell r="H184">
            <v>2280</v>
          </cell>
          <cell r="I184">
            <v>6309.38</v>
          </cell>
          <cell r="J184">
            <v>25</v>
          </cell>
          <cell r="K184">
            <v>10766.880000000001</v>
          </cell>
          <cell r="L184">
            <v>64233.119999999995</v>
          </cell>
          <cell r="M184" t="str">
            <v>M</v>
          </cell>
        </row>
        <row r="185">
          <cell r="B185" t="str">
            <v>JULIA KARINA VALDEZ DUVERGE</v>
          </cell>
          <cell r="C185" t="str">
            <v>ANALISTA DE COMPRAS Y CONTRATA</v>
          </cell>
          <cell r="D185" t="str">
            <v>DIVISION DE COMPRAS Y CONTRATACIONES- ME</v>
          </cell>
          <cell r="E185" t="str">
            <v>CARÁCTER TEMPORAL</v>
          </cell>
          <cell r="F185">
            <v>85000</v>
          </cell>
          <cell r="G185">
            <v>2439.5</v>
          </cell>
          <cell r="H185">
            <v>2584</v>
          </cell>
          <cell r="I185">
            <v>6184.81</v>
          </cell>
          <cell r="J185">
            <v>13145.8</v>
          </cell>
          <cell r="K185">
            <v>24354.11</v>
          </cell>
          <cell r="L185">
            <v>60645.89</v>
          </cell>
          <cell r="M185" t="str">
            <v>M</v>
          </cell>
        </row>
        <row r="186">
          <cell r="B186" t="str">
            <v>MARIO JHOSUA MORENO COLON</v>
          </cell>
          <cell r="C186" t="str">
            <v>ANALISTA DE COMPRAS Y CONTRATA</v>
          </cell>
          <cell r="D186" t="str">
            <v>VICEMINISTERIO DE MINA</v>
          </cell>
          <cell r="E186" t="str">
            <v>CARÁCTER TEMPORAL</v>
          </cell>
          <cell r="F186">
            <v>90000</v>
          </cell>
          <cell r="G186">
            <v>2583</v>
          </cell>
          <cell r="H186">
            <v>2736</v>
          </cell>
          <cell r="I186">
            <v>9753.1200000000008</v>
          </cell>
          <cell r="J186">
            <v>25</v>
          </cell>
          <cell r="K186">
            <v>15097.12</v>
          </cell>
          <cell r="L186">
            <v>74902.880000000005</v>
          </cell>
          <cell r="M186" t="str">
            <v>M</v>
          </cell>
        </row>
        <row r="187">
          <cell r="B187" t="str">
            <v>LILLIAN JOSELIN JIMENEZ VICENTE</v>
          </cell>
          <cell r="C187" t="str">
            <v>ANALISTA DE COMPRAS Y CONTRATA</v>
          </cell>
          <cell r="D187" t="str">
            <v>DIRECCION ADMINISTRATIVA FINANCIERA- MEM</v>
          </cell>
          <cell r="E187" t="str">
            <v>CARÁCTER TEMPORAL</v>
          </cell>
          <cell r="F187">
            <v>85000</v>
          </cell>
          <cell r="G187">
            <v>2439.5</v>
          </cell>
          <cell r="H187">
            <v>2584</v>
          </cell>
          <cell r="I187">
            <v>8576.99</v>
          </cell>
          <cell r="J187">
            <v>3592.33</v>
          </cell>
          <cell r="K187">
            <v>17192.82</v>
          </cell>
          <cell r="L187">
            <v>67807.179999999993</v>
          </cell>
          <cell r="M187" t="str">
            <v>F</v>
          </cell>
        </row>
        <row r="188">
          <cell r="B188" t="str">
            <v>FRANCISCO ALBERTO FERMIN TEJEDA</v>
          </cell>
          <cell r="C188" t="str">
            <v>ANALISTA DE DATOS ESTADISTICOS</v>
          </cell>
          <cell r="D188" t="str">
            <v>DEPARTAMENTO DE PROMOCION MINERA- MEM</v>
          </cell>
          <cell r="E188" t="str">
            <v>CARÁCTER TEMPORAL</v>
          </cell>
          <cell r="F188">
            <v>75000</v>
          </cell>
          <cell r="G188">
            <v>2152.5</v>
          </cell>
          <cell r="H188">
            <v>2280</v>
          </cell>
          <cell r="I188">
            <v>0.02</v>
          </cell>
          <cell r="J188">
            <v>25</v>
          </cell>
          <cell r="K188">
            <v>4457.5200000000004</v>
          </cell>
          <cell r="L188">
            <v>70542.48</v>
          </cell>
          <cell r="M188" t="str">
            <v>M</v>
          </cell>
        </row>
        <row r="189">
          <cell r="B189" t="str">
            <v>CIPRIAN BELEN FLORES</v>
          </cell>
          <cell r="C189" t="str">
            <v>ANALISTA DE DOCUMENTACION</v>
          </cell>
          <cell r="D189" t="str">
            <v>DIRECCION ADMINISTRATIVA FINANCIERA- MEM</v>
          </cell>
          <cell r="E189" t="str">
            <v>CARÁCTER TEMPORAL</v>
          </cell>
          <cell r="F189">
            <v>80000</v>
          </cell>
          <cell r="G189">
            <v>2296</v>
          </cell>
          <cell r="H189">
            <v>2432</v>
          </cell>
          <cell r="I189">
            <v>7400.87</v>
          </cell>
          <cell r="J189">
            <v>8574.35</v>
          </cell>
          <cell r="K189">
            <v>20703.22</v>
          </cell>
          <cell r="L189">
            <v>59296.78</v>
          </cell>
          <cell r="M189" t="str">
            <v>M</v>
          </cell>
        </row>
        <row r="190">
          <cell r="B190" t="str">
            <v>FRANCIS ALMANZOR LEGUISAMON REYES</v>
          </cell>
          <cell r="C190" t="str">
            <v>ANALISTA DE PLANIFICACION</v>
          </cell>
          <cell r="D190" t="str">
            <v>VICEMINISTERIO DE ENERGIA</v>
          </cell>
          <cell r="E190" t="str">
            <v>CARÁCTER TEMPORAL</v>
          </cell>
          <cell r="F190">
            <v>70000</v>
          </cell>
          <cell r="G190">
            <v>2009</v>
          </cell>
          <cell r="H190">
            <v>2128</v>
          </cell>
          <cell r="I190">
            <v>5368.48</v>
          </cell>
          <cell r="J190">
            <v>25</v>
          </cell>
          <cell r="K190">
            <v>9530.48</v>
          </cell>
          <cell r="L190">
            <v>60469.520000000004</v>
          </cell>
          <cell r="M190" t="str">
            <v>M</v>
          </cell>
        </row>
        <row r="191">
          <cell r="B191" t="str">
            <v>PAUL LAUDISLAO ROSARIO ALMANZAR</v>
          </cell>
          <cell r="C191" t="str">
            <v>ANALISTA DE PLANIFICACION</v>
          </cell>
          <cell r="D191" t="str">
            <v>DIRECCION DE PLANIFICACION Y DESARROLLO</v>
          </cell>
          <cell r="E191" t="str">
            <v>CARÁCTER TEMPORAL</v>
          </cell>
          <cell r="F191">
            <v>80000</v>
          </cell>
          <cell r="G191">
            <v>2296</v>
          </cell>
          <cell r="H191">
            <v>2432</v>
          </cell>
          <cell r="I191">
            <v>7400.87</v>
          </cell>
          <cell r="J191">
            <v>820.3</v>
          </cell>
          <cell r="K191">
            <v>12949.169999999998</v>
          </cell>
          <cell r="L191">
            <v>67050.83</v>
          </cell>
          <cell r="M191" t="str">
            <v>M</v>
          </cell>
        </row>
        <row r="192">
          <cell r="B192" t="str">
            <v>OMAR ALEXIS MELO VARGAS</v>
          </cell>
          <cell r="C192" t="str">
            <v>ANALISTA DE PRENSA</v>
          </cell>
          <cell r="D192" t="str">
            <v>DIRECCION DE COMUNICACIONES- MEM</v>
          </cell>
          <cell r="E192" t="str">
            <v>CARÁCTER TEMPORAL</v>
          </cell>
          <cell r="F192">
            <v>70000</v>
          </cell>
          <cell r="G192">
            <v>2009</v>
          </cell>
          <cell r="H192">
            <v>2128</v>
          </cell>
          <cell r="I192">
            <v>5368.48</v>
          </cell>
          <cell r="J192">
            <v>25</v>
          </cell>
          <cell r="K192">
            <v>9530.48</v>
          </cell>
          <cell r="L192">
            <v>60469.520000000004</v>
          </cell>
          <cell r="M192" t="str">
            <v>M</v>
          </cell>
        </row>
        <row r="193">
          <cell r="B193" t="str">
            <v>YOHAN MANUEL REYNOSO DE JESUS</v>
          </cell>
          <cell r="C193" t="str">
            <v>ANALISTA DE RECURSOS HUMANOS</v>
          </cell>
          <cell r="D193" t="str">
            <v>DIRECCION DE RECURSOS HUMANOS- MEM</v>
          </cell>
          <cell r="E193" t="str">
            <v>CARÁCTER TEMPORAL</v>
          </cell>
          <cell r="F193">
            <v>70000</v>
          </cell>
          <cell r="G193">
            <v>2009</v>
          </cell>
          <cell r="H193">
            <v>2128</v>
          </cell>
          <cell r="I193">
            <v>5368.48</v>
          </cell>
          <cell r="J193">
            <v>25</v>
          </cell>
          <cell r="K193">
            <v>9530.48</v>
          </cell>
          <cell r="L193">
            <v>60469.520000000004</v>
          </cell>
          <cell r="M193" t="str">
            <v>M</v>
          </cell>
        </row>
        <row r="194">
          <cell r="B194" t="str">
            <v>GAIVI JOSEFINA PEÑA CARABALLO</v>
          </cell>
          <cell r="C194" t="str">
            <v>ANALISTA DE RECURSOS HUMANOS</v>
          </cell>
          <cell r="D194" t="str">
            <v>DIRECCION DE RECURSOS HUMANOS- MEM</v>
          </cell>
          <cell r="E194" t="str">
            <v>CARÁCTER TEMPORAL</v>
          </cell>
          <cell r="F194">
            <v>70000</v>
          </cell>
          <cell r="G194">
            <v>2009</v>
          </cell>
          <cell r="H194">
            <v>2128</v>
          </cell>
          <cell r="I194">
            <v>5368.48</v>
          </cell>
          <cell r="J194">
            <v>2670.11</v>
          </cell>
          <cell r="K194">
            <v>12175.59</v>
          </cell>
          <cell r="L194">
            <v>57824.41</v>
          </cell>
          <cell r="M194" t="str">
            <v>F</v>
          </cell>
        </row>
        <row r="195">
          <cell r="B195" t="str">
            <v>CECILIA PEREZ</v>
          </cell>
          <cell r="C195" t="str">
            <v>ANALISTA DE RECURSOS HUMANOS</v>
          </cell>
          <cell r="D195" t="str">
            <v>DIRECCION DE RECURSOS HUMANOS- MEM</v>
          </cell>
          <cell r="E195" t="str">
            <v>CARÁCTER TEMPORAL</v>
          </cell>
          <cell r="F195">
            <v>70000</v>
          </cell>
          <cell r="G195">
            <v>2009</v>
          </cell>
          <cell r="H195">
            <v>2128</v>
          </cell>
          <cell r="I195">
            <v>4737.5</v>
          </cell>
          <cell r="J195">
            <v>3179.9</v>
          </cell>
          <cell r="K195">
            <v>12054.4</v>
          </cell>
          <cell r="L195">
            <v>57945.599999999999</v>
          </cell>
          <cell r="M195" t="str">
            <v>F</v>
          </cell>
        </row>
        <row r="196">
          <cell r="B196" t="str">
            <v>HEYAIME GOMEZ</v>
          </cell>
          <cell r="C196" t="str">
            <v>ANALISTA DE RECURSOS HUMANOS</v>
          </cell>
          <cell r="D196" t="str">
            <v>DIRECCION DE RECURSOS HUMANOS- MEM</v>
          </cell>
          <cell r="E196" t="str">
            <v>CARÁCTER TEMPORAL</v>
          </cell>
          <cell r="F196">
            <v>70000</v>
          </cell>
          <cell r="G196">
            <v>2009</v>
          </cell>
          <cell r="H196">
            <v>2128</v>
          </cell>
          <cell r="I196">
            <v>5052.99</v>
          </cell>
          <cell r="J196">
            <v>3702.45</v>
          </cell>
          <cell r="K196">
            <v>12892.439999999999</v>
          </cell>
          <cell r="L196">
            <v>57107.56</v>
          </cell>
          <cell r="M196" t="str">
            <v>F</v>
          </cell>
        </row>
        <row r="197">
          <cell r="B197" t="str">
            <v>MINERVA JOSEFINA DUBERNAY PINEDA</v>
          </cell>
          <cell r="C197" t="str">
            <v>ANALISTA DE RECURSOS HUMANOS</v>
          </cell>
          <cell r="D197" t="str">
            <v>DIRECCION DE RECURSOS HUMANOS- MEM</v>
          </cell>
          <cell r="E197" t="str">
            <v>CARÁCTER TEMPORAL</v>
          </cell>
          <cell r="F197">
            <v>70000</v>
          </cell>
          <cell r="G197">
            <v>2009</v>
          </cell>
          <cell r="H197">
            <v>2128</v>
          </cell>
          <cell r="I197">
            <v>5368.48</v>
          </cell>
          <cell r="J197">
            <v>25</v>
          </cell>
          <cell r="K197">
            <v>9530.48</v>
          </cell>
          <cell r="L197">
            <v>60469.520000000004</v>
          </cell>
          <cell r="M197" t="str">
            <v>F</v>
          </cell>
        </row>
        <row r="198">
          <cell r="B198" t="str">
            <v>MOISES ISMAEL BATISTA PEÑA</v>
          </cell>
          <cell r="C198" t="str">
            <v>ANALISTA DE RECURSOS HUMANOS</v>
          </cell>
          <cell r="D198" t="str">
            <v>DIRECCION DE RECURSOS HUMANOS- MEM</v>
          </cell>
          <cell r="E198" t="str">
            <v>CARÁCTER TEMPORAL</v>
          </cell>
          <cell r="F198">
            <v>70000</v>
          </cell>
          <cell r="G198">
            <v>2009</v>
          </cell>
          <cell r="H198">
            <v>2128</v>
          </cell>
          <cell r="I198">
            <v>5368.48</v>
          </cell>
          <cell r="J198">
            <v>25</v>
          </cell>
          <cell r="K198">
            <v>9530.48</v>
          </cell>
          <cell r="L198">
            <v>60469.520000000004</v>
          </cell>
          <cell r="M198" t="str">
            <v>M</v>
          </cell>
        </row>
        <row r="199">
          <cell r="B199" t="str">
            <v>PAOLA MARIE BAEZ SESTO</v>
          </cell>
          <cell r="C199" t="str">
            <v>ANALISTA DE RECURSOS HUMANOS</v>
          </cell>
          <cell r="D199" t="str">
            <v>DIRECCION DE RECURSOS HUMANOS- MEM</v>
          </cell>
          <cell r="E199" t="str">
            <v>CARÁCTER TEMPORAL</v>
          </cell>
          <cell r="F199">
            <v>70000</v>
          </cell>
          <cell r="G199">
            <v>2009</v>
          </cell>
          <cell r="H199">
            <v>2128</v>
          </cell>
          <cell r="I199">
            <v>4737.5</v>
          </cell>
          <cell r="J199">
            <v>8730.869999999999</v>
          </cell>
          <cell r="K199">
            <v>17605.37</v>
          </cell>
          <cell r="L199">
            <v>52394.630000000005</v>
          </cell>
          <cell r="M199" t="str">
            <v>F</v>
          </cell>
        </row>
        <row r="200">
          <cell r="B200" t="str">
            <v>RAYNERIS MASSIEL CABRERA MORILLO</v>
          </cell>
          <cell r="C200" t="str">
            <v>ANALISTA DE RECURSOS HUMANOS</v>
          </cell>
          <cell r="D200" t="str">
            <v>DIRECCION DE RECURSOS HUMANOS- MEM</v>
          </cell>
          <cell r="E200" t="str">
            <v>CARÁCTER TEMPORAL</v>
          </cell>
          <cell r="F200">
            <v>70000</v>
          </cell>
          <cell r="G200">
            <v>2009</v>
          </cell>
          <cell r="H200">
            <v>2128</v>
          </cell>
          <cell r="I200">
            <v>5368.48</v>
          </cell>
          <cell r="J200">
            <v>15177.69</v>
          </cell>
          <cell r="K200">
            <v>24683.17</v>
          </cell>
          <cell r="L200">
            <v>45316.83</v>
          </cell>
          <cell r="M200" t="str">
            <v>F</v>
          </cell>
        </row>
        <row r="201">
          <cell r="B201" t="str">
            <v>ROXANNA GISSELLY CERDA TAVERAS</v>
          </cell>
          <cell r="C201" t="str">
            <v>ANALISTA DE RECURSOS HUMANOS</v>
          </cell>
          <cell r="D201" t="str">
            <v>DIRECCION DE RECURSOS HUMANOS- MEM</v>
          </cell>
          <cell r="E201" t="str">
            <v>CARÁCTER TEMPORAL</v>
          </cell>
          <cell r="F201">
            <v>70000</v>
          </cell>
          <cell r="G201">
            <v>2009</v>
          </cell>
          <cell r="H201">
            <v>2128</v>
          </cell>
          <cell r="I201">
            <v>5368.48</v>
          </cell>
          <cell r="J201">
            <v>25</v>
          </cell>
          <cell r="K201">
            <v>9530.48</v>
          </cell>
          <cell r="L201">
            <v>60469.520000000004</v>
          </cell>
          <cell r="M201" t="str">
            <v>F</v>
          </cell>
        </row>
        <row r="202">
          <cell r="B202" t="str">
            <v>OLIMAR RIJO ACOSTA</v>
          </cell>
          <cell r="C202" t="str">
            <v>ANALISTA DE REDES</v>
          </cell>
          <cell r="D202" t="str">
            <v>DIRECCION DE COMUNICACIONES- MEM</v>
          </cell>
          <cell r="E202" t="str">
            <v>CARÁCTER TEMPORAL</v>
          </cell>
          <cell r="F202">
            <v>50000</v>
          </cell>
          <cell r="G202">
            <v>1435</v>
          </cell>
          <cell r="H202">
            <v>1520</v>
          </cell>
          <cell r="I202">
            <v>1854</v>
          </cell>
          <cell r="J202">
            <v>21123.200000000001</v>
          </cell>
          <cell r="K202">
            <v>25932.2</v>
          </cell>
          <cell r="L202">
            <v>24067.8</v>
          </cell>
          <cell r="M202" t="str">
            <v>F</v>
          </cell>
        </row>
        <row r="203">
          <cell r="B203" t="str">
            <v>ENGELS NICOLAS ROMAN PEGUERO</v>
          </cell>
          <cell r="C203" t="str">
            <v>ANALISTA DE REDES SOCIALES</v>
          </cell>
          <cell r="D203" t="str">
            <v>DIRECCION DE COMUNICACIONES- MEM</v>
          </cell>
          <cell r="E203" t="str">
            <v>CARÁCTER TEMPORAL</v>
          </cell>
          <cell r="F203">
            <v>70000</v>
          </cell>
          <cell r="G203">
            <v>2009</v>
          </cell>
          <cell r="H203">
            <v>2128</v>
          </cell>
          <cell r="I203">
            <v>5368.48</v>
          </cell>
          <cell r="J203">
            <v>25</v>
          </cell>
          <cell r="K203">
            <v>9530.48</v>
          </cell>
          <cell r="L203">
            <v>60469.520000000004</v>
          </cell>
          <cell r="M203" t="str">
            <v>M</v>
          </cell>
        </row>
        <row r="204">
          <cell r="B204" t="str">
            <v>GISELLE MARIA AYBAR MARTINEZ</v>
          </cell>
          <cell r="C204" t="str">
            <v>ANALISTA DE REDES SOCIALES</v>
          </cell>
          <cell r="D204" t="str">
            <v>DIRECCION DE COMUNICACIONES- MEM</v>
          </cell>
          <cell r="E204" t="str">
            <v>CARÁCTER TEMPORAL</v>
          </cell>
          <cell r="F204">
            <v>70000</v>
          </cell>
          <cell r="G204">
            <v>2009</v>
          </cell>
          <cell r="H204">
            <v>2128</v>
          </cell>
          <cell r="I204">
            <v>5368.48</v>
          </cell>
          <cell r="J204">
            <v>2125</v>
          </cell>
          <cell r="K204">
            <v>11630.48</v>
          </cell>
          <cell r="L204">
            <v>58369.520000000004</v>
          </cell>
          <cell r="M204" t="str">
            <v>F</v>
          </cell>
        </row>
        <row r="205">
          <cell r="B205" t="str">
            <v>JULIO ALBERTO JEREZ MENA</v>
          </cell>
          <cell r="C205" t="str">
            <v>ANALISTA DE REVISION Y CONTROL</v>
          </cell>
          <cell r="D205" t="str">
            <v>VICEMINISTERIO DE MINA</v>
          </cell>
          <cell r="E205" t="str">
            <v>CARÁCTER TEMPORAL</v>
          </cell>
          <cell r="F205">
            <v>80000</v>
          </cell>
          <cell r="G205">
            <v>2296</v>
          </cell>
          <cell r="H205">
            <v>2432</v>
          </cell>
          <cell r="J205">
            <v>12025</v>
          </cell>
          <cell r="K205">
            <v>16753</v>
          </cell>
          <cell r="L205">
            <v>63247</v>
          </cell>
          <cell r="M205" t="str">
            <v>M</v>
          </cell>
        </row>
        <row r="206">
          <cell r="B206" t="str">
            <v>FELIX ANTONIO DE PAULA RONDON</v>
          </cell>
          <cell r="C206" t="str">
            <v>ANALISTA DE REVISION Y CONTROL</v>
          </cell>
          <cell r="D206" t="str">
            <v>DIRECCION ADMINISTRATIVA FINANCIERA- MEM</v>
          </cell>
          <cell r="E206" t="str">
            <v>CARÁCTER TEMPORAL</v>
          </cell>
          <cell r="F206">
            <v>70000</v>
          </cell>
          <cell r="G206">
            <v>2009</v>
          </cell>
          <cell r="H206">
            <v>2128</v>
          </cell>
          <cell r="I206">
            <v>5368.48</v>
          </cell>
          <cell r="J206">
            <v>9074.65</v>
          </cell>
          <cell r="K206">
            <v>18580.129999999997</v>
          </cell>
          <cell r="L206">
            <v>51419.87</v>
          </cell>
          <cell r="M206" t="str">
            <v>M</v>
          </cell>
        </row>
        <row r="207">
          <cell r="B207" t="str">
            <v>WENDYLUZ GUTIERREZ TEJADA</v>
          </cell>
          <cell r="C207" t="str">
            <v>ANALISTA DE REVISION Y CONTROL</v>
          </cell>
          <cell r="D207" t="str">
            <v>VICEMINISTERIO DE MINA</v>
          </cell>
          <cell r="E207" t="str">
            <v>CARÁCTER TEMPORAL</v>
          </cell>
          <cell r="F207">
            <v>80000</v>
          </cell>
          <cell r="G207">
            <v>2296</v>
          </cell>
          <cell r="H207">
            <v>2432</v>
          </cell>
          <cell r="I207">
            <v>7400.87</v>
          </cell>
          <cell r="J207">
            <v>2425</v>
          </cell>
          <cell r="K207">
            <v>14553.869999999999</v>
          </cell>
          <cell r="L207">
            <v>65446.130000000005</v>
          </cell>
          <cell r="M207" t="str">
            <v>F</v>
          </cell>
        </row>
        <row r="208">
          <cell r="B208" t="str">
            <v>HENRY RAMIREZ FERRERAS</v>
          </cell>
          <cell r="C208" t="str">
            <v>ANALISTA DE REVISION Y CONTROL</v>
          </cell>
          <cell r="D208" t="str">
            <v>VICEMINISTERIO DE ENERGIA</v>
          </cell>
          <cell r="E208" t="str">
            <v>CARÁCTER TEMPORAL</v>
          </cell>
          <cell r="F208">
            <v>75000</v>
          </cell>
          <cell r="G208">
            <v>2152.5</v>
          </cell>
          <cell r="H208">
            <v>2280</v>
          </cell>
          <cell r="I208">
            <v>5993.89</v>
          </cell>
          <cell r="J208">
            <v>5282.37</v>
          </cell>
          <cell r="K208">
            <v>15708.759999999998</v>
          </cell>
          <cell r="L208">
            <v>59291.240000000005</v>
          </cell>
          <cell r="M208" t="str">
            <v>M</v>
          </cell>
        </row>
        <row r="209">
          <cell r="B209" t="str">
            <v>JESUS RAFAEL FRICAS ROSARIO</v>
          </cell>
          <cell r="C209" t="str">
            <v>ANALISTA DE REVISION Y CONTROL</v>
          </cell>
          <cell r="D209" t="str">
            <v>DIRECCION ADMINISTRATIVA FINANCIERA- MEM</v>
          </cell>
          <cell r="E209" t="str">
            <v>CARÁCTER TEMPORAL</v>
          </cell>
          <cell r="F209">
            <v>80000</v>
          </cell>
          <cell r="G209">
            <v>2296</v>
          </cell>
          <cell r="H209">
            <v>2432</v>
          </cell>
          <cell r="I209">
            <v>7400.87</v>
          </cell>
          <cell r="J209">
            <v>4556.8900000000003</v>
          </cell>
          <cell r="K209">
            <v>16685.759999999998</v>
          </cell>
          <cell r="L209">
            <v>63314.240000000005</v>
          </cell>
          <cell r="M209" t="str">
            <v>M</v>
          </cell>
        </row>
        <row r="210">
          <cell r="B210" t="str">
            <v>ANDREINA GUZMAN RAMIREZ</v>
          </cell>
          <cell r="C210" t="str">
            <v>ANALISTA DE REVISION Y CONTROL</v>
          </cell>
          <cell r="D210" t="str">
            <v>DIRECCION ADMINISTRATIVA FINANCIERA- MEM</v>
          </cell>
          <cell r="E210" t="str">
            <v>CARÁCTER TEMPORAL</v>
          </cell>
          <cell r="F210">
            <v>70000</v>
          </cell>
          <cell r="G210">
            <v>2009</v>
          </cell>
          <cell r="H210">
            <v>2128</v>
          </cell>
          <cell r="I210">
            <v>5368.48</v>
          </cell>
          <cell r="J210">
            <v>19306.830000000002</v>
          </cell>
          <cell r="K210">
            <v>28812.31</v>
          </cell>
          <cell r="L210">
            <v>41187.69</v>
          </cell>
          <cell r="M210" t="str">
            <v>F</v>
          </cell>
        </row>
        <row r="211">
          <cell r="B211" t="str">
            <v>ROSANNA AMPARO PANIAGUA</v>
          </cell>
          <cell r="C211" t="str">
            <v>ANALISTA DESARROLLO INSTITUCIO</v>
          </cell>
          <cell r="D211" t="str">
            <v>DEPARTAMENTO DE DESARROLLO INSTITUCIONAL</v>
          </cell>
          <cell r="E211" t="str">
            <v>CARÁCTER TEMPORAL</v>
          </cell>
          <cell r="F211">
            <v>70000</v>
          </cell>
          <cell r="G211">
            <v>2009</v>
          </cell>
          <cell r="H211">
            <v>2128</v>
          </cell>
          <cell r="I211">
            <v>5052.99</v>
          </cell>
          <cell r="J211">
            <v>1602.45</v>
          </cell>
          <cell r="K211">
            <v>10792.44</v>
          </cell>
          <cell r="L211">
            <v>59207.56</v>
          </cell>
          <cell r="M211" t="str">
            <v>F</v>
          </cell>
        </row>
        <row r="212">
          <cell r="B212" t="str">
            <v>ILIANA MERCEDES DE CASTRO GOMEZ</v>
          </cell>
          <cell r="C212" t="str">
            <v>ANALISTA DESARROLLO ORGANIZACI</v>
          </cell>
          <cell r="D212" t="str">
            <v>DIRECCION DE RELACIONES INTERNACIONALES</v>
          </cell>
          <cell r="E212" t="str">
            <v>CARÁCTER TEMPORAL</v>
          </cell>
          <cell r="F212">
            <v>75000</v>
          </cell>
          <cell r="G212">
            <v>2152.5</v>
          </cell>
          <cell r="H212">
            <v>2280</v>
          </cell>
          <cell r="I212">
            <v>0.02</v>
          </cell>
          <cell r="J212">
            <v>25</v>
          </cell>
          <cell r="K212">
            <v>4457.5200000000004</v>
          </cell>
          <cell r="L212">
            <v>70542.48</v>
          </cell>
          <cell r="M212" t="str">
            <v>F</v>
          </cell>
        </row>
        <row r="213">
          <cell r="B213" t="str">
            <v>ALICIA MIGUELINA AMOR JIMENEZ</v>
          </cell>
          <cell r="C213" t="str">
            <v>ANALISTA FINANCIERA</v>
          </cell>
          <cell r="D213" t="str">
            <v>VICEMINISTERIO DE ENERGIA</v>
          </cell>
          <cell r="E213" t="str">
            <v>CARÁCTER TEMPORAL</v>
          </cell>
          <cell r="F213">
            <v>70000</v>
          </cell>
          <cell r="G213">
            <v>2009</v>
          </cell>
          <cell r="H213">
            <v>2128</v>
          </cell>
          <cell r="I213">
            <v>5368.48</v>
          </cell>
          <cell r="J213">
            <v>7025</v>
          </cell>
          <cell r="K213">
            <v>16530.48</v>
          </cell>
          <cell r="L213">
            <v>53469.520000000004</v>
          </cell>
          <cell r="M213" t="str">
            <v>F</v>
          </cell>
        </row>
        <row r="214">
          <cell r="B214" t="str">
            <v>NELLY STHEFANY JAVIER MARTINEZ</v>
          </cell>
          <cell r="C214" t="str">
            <v>ANALISTA FINANCIERA</v>
          </cell>
          <cell r="D214" t="str">
            <v>DIRECCION ADMINISTRATIVA FINANCIERA- MEM</v>
          </cell>
          <cell r="E214" t="str">
            <v>CARÁCTER TEMPORAL</v>
          </cell>
          <cell r="F214">
            <v>80000</v>
          </cell>
          <cell r="G214">
            <v>2296</v>
          </cell>
          <cell r="H214">
            <v>2432</v>
          </cell>
          <cell r="I214">
            <v>7400.87</v>
          </cell>
          <cell r="J214">
            <v>25</v>
          </cell>
          <cell r="K214">
            <v>12153.869999999999</v>
          </cell>
          <cell r="L214">
            <v>67846.13</v>
          </cell>
          <cell r="M214" t="str">
            <v>F</v>
          </cell>
        </row>
        <row r="215">
          <cell r="B215" t="str">
            <v>BLAS ANTONIO MATEO ANTIGUA</v>
          </cell>
          <cell r="C215" t="str">
            <v>ANALISTA FINANCIERO</v>
          </cell>
          <cell r="D215" t="str">
            <v>DIRECCION DE ANALISIS ECONOMICO Y FINANCIERO</v>
          </cell>
          <cell r="E215" t="str">
            <v>CARÁCTER TEMPORAL</v>
          </cell>
          <cell r="F215">
            <v>80000</v>
          </cell>
          <cell r="G215">
            <v>2296</v>
          </cell>
          <cell r="H215">
            <v>2432</v>
          </cell>
          <cell r="I215">
            <v>7400.87</v>
          </cell>
          <cell r="J215">
            <v>14207.45</v>
          </cell>
          <cell r="K215">
            <v>26336.32</v>
          </cell>
          <cell r="L215">
            <v>53663.68</v>
          </cell>
          <cell r="M215" t="str">
            <v>M</v>
          </cell>
        </row>
        <row r="216">
          <cell r="B216" t="str">
            <v>RICHARD MANUEL LOPEZ PARRA</v>
          </cell>
          <cell r="C216" t="str">
            <v>ANALISTA FINANCIERO</v>
          </cell>
          <cell r="D216" t="str">
            <v>DIRECCION ADMINISTRATIVA FINANCIERA- MEM</v>
          </cell>
          <cell r="E216" t="str">
            <v>CARÁCTER TEMPORAL</v>
          </cell>
          <cell r="F216">
            <v>80000</v>
          </cell>
          <cell r="G216">
            <v>2296</v>
          </cell>
          <cell r="H216">
            <v>2432</v>
          </cell>
          <cell r="J216">
            <v>8123.25</v>
          </cell>
          <cell r="K216">
            <v>12851.25</v>
          </cell>
          <cell r="L216">
            <v>67148.75</v>
          </cell>
          <cell r="M216" t="str">
            <v>M</v>
          </cell>
        </row>
        <row r="217">
          <cell r="B217" t="str">
            <v>HORACIO ALBERTO ALVAREZ LOPEZ</v>
          </cell>
          <cell r="C217" t="str">
            <v>ANALISTA FINANCIERO</v>
          </cell>
          <cell r="D217" t="str">
            <v>DIRECCION DE ANALISIS ECONOMICO Y FINANCIERO</v>
          </cell>
          <cell r="E217" t="str">
            <v>CARÁCTER TEMPORAL</v>
          </cell>
          <cell r="F217">
            <v>80000</v>
          </cell>
          <cell r="G217">
            <v>2296</v>
          </cell>
          <cell r="H217">
            <v>2432</v>
          </cell>
          <cell r="I217">
            <v>7400.87</v>
          </cell>
          <cell r="J217">
            <v>2425</v>
          </cell>
          <cell r="K217">
            <v>14553.869999999999</v>
          </cell>
          <cell r="L217">
            <v>65446.130000000005</v>
          </cell>
          <cell r="M217" t="str">
            <v>M</v>
          </cell>
        </row>
        <row r="218">
          <cell r="B218" t="str">
            <v>JOSE ROBERTO SANCHEZ GONZALEZ</v>
          </cell>
          <cell r="C218" t="str">
            <v>ANALISTA FINANCIERO</v>
          </cell>
          <cell r="D218" t="str">
            <v>DIRECCION DE PLANIFICACION Y DESARROLLO</v>
          </cell>
          <cell r="E218" t="str">
            <v>CARÁCTER TEMPORAL</v>
          </cell>
          <cell r="F218">
            <v>80000</v>
          </cell>
          <cell r="G218">
            <v>2296</v>
          </cell>
          <cell r="H218">
            <v>2432</v>
          </cell>
          <cell r="I218">
            <v>7400.87</v>
          </cell>
          <cell r="J218">
            <v>19926.379999999997</v>
          </cell>
          <cell r="K218">
            <v>32055.249999999996</v>
          </cell>
          <cell r="L218">
            <v>47944.75</v>
          </cell>
          <cell r="M218" t="str">
            <v>M</v>
          </cell>
        </row>
        <row r="219">
          <cell r="B219" t="str">
            <v>MARIANNE DEL CARMEN PEREZ DIAZ</v>
          </cell>
          <cell r="C219" t="str">
            <v>ANALISTA FINANCIERO</v>
          </cell>
          <cell r="D219" t="str">
            <v>DIRECCION ADMINISTRATIVA FINANCIERA- MEM</v>
          </cell>
          <cell r="E219" t="str">
            <v>CARÁCTER TEMPORAL</v>
          </cell>
          <cell r="F219">
            <v>80000</v>
          </cell>
          <cell r="G219">
            <v>2296</v>
          </cell>
          <cell r="H219">
            <v>2432</v>
          </cell>
          <cell r="I219">
            <v>7400.87</v>
          </cell>
          <cell r="J219">
            <v>2425</v>
          </cell>
          <cell r="K219">
            <v>14553.869999999999</v>
          </cell>
          <cell r="L219">
            <v>65446.130000000005</v>
          </cell>
          <cell r="M219" t="str">
            <v>F</v>
          </cell>
        </row>
        <row r="220">
          <cell r="B220" t="str">
            <v>KELVIN MATIAS CUEVAS</v>
          </cell>
          <cell r="C220" t="str">
            <v>ANALISTA FINANCIERO</v>
          </cell>
          <cell r="D220" t="str">
            <v>VICEMINISTERIO DE ENERGIA</v>
          </cell>
          <cell r="E220" t="str">
            <v>CARÁCTER TEMPORAL</v>
          </cell>
          <cell r="F220">
            <v>70000</v>
          </cell>
          <cell r="G220">
            <v>2009</v>
          </cell>
          <cell r="H220">
            <v>2128</v>
          </cell>
          <cell r="I220">
            <v>5368.48</v>
          </cell>
          <cell r="J220">
            <v>25</v>
          </cell>
          <cell r="K220">
            <v>9530.48</v>
          </cell>
          <cell r="L220">
            <v>60469.520000000004</v>
          </cell>
          <cell r="M220" t="str">
            <v>M</v>
          </cell>
        </row>
        <row r="221">
          <cell r="B221" t="str">
            <v>LUZ MARIA BELTRE RIVERA</v>
          </cell>
          <cell r="C221" t="str">
            <v>ANALISTA FINANCIERO</v>
          </cell>
          <cell r="D221" t="str">
            <v>DIRECCION ADMINISTRATIVA FINANCIERA- MEM</v>
          </cell>
          <cell r="E221" t="str">
            <v>CARÁCTER TEMPORAL</v>
          </cell>
          <cell r="F221">
            <v>75000</v>
          </cell>
          <cell r="G221">
            <v>2152.5</v>
          </cell>
          <cell r="H221">
            <v>2280</v>
          </cell>
          <cell r="I221">
            <v>5362.91</v>
          </cell>
          <cell r="J221">
            <v>12628.150000000001</v>
          </cell>
          <cell r="K221">
            <v>22423.56</v>
          </cell>
          <cell r="L221">
            <v>52576.44</v>
          </cell>
          <cell r="M221" t="str">
            <v>F</v>
          </cell>
        </row>
        <row r="222">
          <cell r="B222" t="str">
            <v>PEDRO PABLO ARIAS OLIVO</v>
          </cell>
          <cell r="C222" t="str">
            <v>ANALISTA FINANCIERO</v>
          </cell>
          <cell r="D222" t="str">
            <v>DIRECCION ADMINISTRATIVA FINANCIERA- MEM</v>
          </cell>
          <cell r="E222" t="str">
            <v>CARÁCTER TEMPORAL</v>
          </cell>
          <cell r="F222">
            <v>75000</v>
          </cell>
          <cell r="G222">
            <v>2152.5</v>
          </cell>
          <cell r="H222">
            <v>2280</v>
          </cell>
          <cell r="I222">
            <v>6309.38</v>
          </cell>
          <cell r="J222">
            <v>2275</v>
          </cell>
          <cell r="K222">
            <v>13016.880000000001</v>
          </cell>
          <cell r="L222">
            <v>61983.119999999995</v>
          </cell>
          <cell r="M222" t="str">
            <v>M</v>
          </cell>
        </row>
        <row r="223">
          <cell r="B223" t="str">
            <v>RUDY MARKS FAMILIA REYNOSO</v>
          </cell>
          <cell r="C223" t="str">
            <v>ANALISTA FINANCIERO</v>
          </cell>
          <cell r="D223" t="str">
            <v>DIVISION DE PRESUPUESTO- MEM</v>
          </cell>
          <cell r="E223" t="str">
            <v>CARÁCTER TEMPORAL</v>
          </cell>
          <cell r="F223">
            <v>80000</v>
          </cell>
          <cell r="G223">
            <v>2296</v>
          </cell>
          <cell r="H223">
            <v>2432</v>
          </cell>
          <cell r="I223">
            <v>7400.87</v>
          </cell>
          <cell r="J223">
            <v>15419.32</v>
          </cell>
          <cell r="K223">
            <v>27548.19</v>
          </cell>
          <cell r="L223">
            <v>52451.81</v>
          </cell>
          <cell r="M223" t="str">
            <v>M</v>
          </cell>
        </row>
        <row r="224">
          <cell r="B224" t="str">
            <v>PRICCILA VIRGINIA PEGUERO MARTINEZ</v>
          </cell>
          <cell r="C224" t="str">
            <v>ANALISTA FORM., MONITOREO Y EV</v>
          </cell>
          <cell r="D224" t="str">
            <v>DEPARTAMENTO DE FORMULACION, MONITOREO Y</v>
          </cell>
          <cell r="E224" t="str">
            <v>CARÁCTER TEMPORAL</v>
          </cell>
          <cell r="F224">
            <v>75000</v>
          </cell>
          <cell r="G224">
            <v>2152.5</v>
          </cell>
          <cell r="H224">
            <v>2280</v>
          </cell>
          <cell r="I224">
            <v>6309.38</v>
          </cell>
          <cell r="J224">
            <v>25</v>
          </cell>
          <cell r="K224">
            <v>10766.880000000001</v>
          </cell>
          <cell r="L224">
            <v>64233.119999999995</v>
          </cell>
          <cell r="M224" t="str">
            <v>F</v>
          </cell>
        </row>
        <row r="225">
          <cell r="B225" t="str">
            <v>ROSSY MIGUELINA PEREZ MARTINEZ</v>
          </cell>
          <cell r="C225" t="str">
            <v>ANALISTA LEGAL</v>
          </cell>
          <cell r="D225" t="str">
            <v>DIRECCION JURIDICA- MEM</v>
          </cell>
          <cell r="E225" t="str">
            <v>CARÁCTER TEMPORAL</v>
          </cell>
          <cell r="F225">
            <v>80000</v>
          </cell>
          <cell r="G225">
            <v>2296</v>
          </cell>
          <cell r="H225">
            <v>2432</v>
          </cell>
          <cell r="I225">
            <v>7400.87</v>
          </cell>
          <cell r="J225">
            <v>19034.309999999998</v>
          </cell>
          <cell r="K225">
            <v>31163.179999999997</v>
          </cell>
          <cell r="L225">
            <v>48836.820000000007</v>
          </cell>
          <cell r="M225" t="str">
            <v>F</v>
          </cell>
        </row>
        <row r="226">
          <cell r="B226" t="str">
            <v>YESICA MANUELA DE PEÑA GUILLEN</v>
          </cell>
          <cell r="C226" t="str">
            <v>ANALISTA NOMINAS</v>
          </cell>
          <cell r="D226" t="str">
            <v>DIRECCION DE RECURSOS HUMANOS- MEM</v>
          </cell>
          <cell r="E226" t="str">
            <v>CARÁCTER TEMPORAL</v>
          </cell>
          <cell r="F226">
            <v>80000</v>
          </cell>
          <cell r="G226">
            <v>2296</v>
          </cell>
          <cell r="H226">
            <v>2432</v>
          </cell>
          <cell r="I226">
            <v>7400.87</v>
          </cell>
          <cell r="J226">
            <v>5625</v>
          </cell>
          <cell r="K226">
            <v>17753.87</v>
          </cell>
          <cell r="L226">
            <v>62246.130000000005</v>
          </cell>
          <cell r="M226" t="str">
            <v>F</v>
          </cell>
        </row>
        <row r="227">
          <cell r="B227" t="str">
            <v>GLORIA STEFANY AMARO VARGAS</v>
          </cell>
          <cell r="C227" t="str">
            <v>ANALISTA NOMINAS</v>
          </cell>
          <cell r="D227" t="str">
            <v>DIRECCION DE RECURSOS HUMANOS- MEM</v>
          </cell>
          <cell r="E227" t="str">
            <v>CARÁCTER TEMPORAL</v>
          </cell>
          <cell r="F227">
            <v>70000</v>
          </cell>
          <cell r="G227">
            <v>2009</v>
          </cell>
          <cell r="H227">
            <v>2128</v>
          </cell>
          <cell r="I227">
            <v>5052.99</v>
          </cell>
          <cell r="J227">
            <v>15935.09</v>
          </cell>
          <cell r="K227">
            <v>25125.08</v>
          </cell>
          <cell r="L227">
            <v>44874.92</v>
          </cell>
          <cell r="M227" t="str">
            <v>F</v>
          </cell>
        </row>
        <row r="228">
          <cell r="B228" t="str">
            <v>JESUS MIGUEL OZUNA PAULINO</v>
          </cell>
          <cell r="C228" t="str">
            <v>ANALISTA PRESUPUESTO</v>
          </cell>
          <cell r="D228" t="str">
            <v>DIRECCION ADMINISTRATIVA FINANCIERA- MEM</v>
          </cell>
          <cell r="E228" t="str">
            <v>CARÁCTER TEMPORAL</v>
          </cell>
          <cell r="F228">
            <v>70000</v>
          </cell>
          <cell r="G228">
            <v>2009</v>
          </cell>
          <cell r="H228">
            <v>2128</v>
          </cell>
          <cell r="I228">
            <v>5368.48</v>
          </cell>
          <cell r="J228">
            <v>23445.27</v>
          </cell>
          <cell r="K228">
            <v>32950.75</v>
          </cell>
          <cell r="L228">
            <v>37049.25</v>
          </cell>
          <cell r="M228" t="str">
            <v>M</v>
          </cell>
        </row>
        <row r="229">
          <cell r="B229" t="str">
            <v>MIGUEL ANGEL CRUZ FERNANDEZ</v>
          </cell>
          <cell r="C229" t="str">
            <v>ANALISTA PROGRAMADOR</v>
          </cell>
          <cell r="D229" t="str">
            <v>DEPARTAMENTO DE DESARROLLO E IMPLEMENTAC</v>
          </cell>
          <cell r="E229" t="str">
            <v>CARÁCTER TEMPORAL</v>
          </cell>
          <cell r="F229">
            <v>75000</v>
          </cell>
          <cell r="G229">
            <v>2152.5</v>
          </cell>
          <cell r="H229">
            <v>2280</v>
          </cell>
          <cell r="I229">
            <v>6309.38</v>
          </cell>
          <cell r="J229">
            <v>3025</v>
          </cell>
          <cell r="K229">
            <v>13766.880000000001</v>
          </cell>
          <cell r="L229">
            <v>61233.119999999995</v>
          </cell>
          <cell r="M229" t="str">
            <v>M</v>
          </cell>
        </row>
        <row r="230">
          <cell r="B230" t="str">
            <v>VICENTE STEVE FERNANDEZ SANTOS</v>
          </cell>
          <cell r="C230" t="str">
            <v>ANALISTA PROGRAMADOR</v>
          </cell>
          <cell r="D230" t="str">
            <v>DEPARTAMENTO DE DESARROLLO E IMPLEMENTAC</v>
          </cell>
          <cell r="E230" t="str">
            <v>CARÁCTER TEMPORAL</v>
          </cell>
          <cell r="F230">
            <v>75000</v>
          </cell>
          <cell r="G230">
            <v>2152.5</v>
          </cell>
          <cell r="H230">
            <v>2280</v>
          </cell>
          <cell r="I230">
            <v>6309.38</v>
          </cell>
          <cell r="J230">
            <v>3025</v>
          </cell>
          <cell r="K230">
            <v>13766.880000000001</v>
          </cell>
          <cell r="L230">
            <v>61233.119999999995</v>
          </cell>
          <cell r="M230" t="str">
            <v>M</v>
          </cell>
        </row>
        <row r="231">
          <cell r="B231" t="str">
            <v>PEDRO ALEXANDER FRANCO PEÑA</v>
          </cell>
          <cell r="C231" t="str">
            <v>ANALISTA PROGRAMADOR</v>
          </cell>
          <cell r="D231" t="str">
            <v>DEPARTAMENTO DE DESARROLLO E IMPLEMENTAC</v>
          </cell>
          <cell r="E231" t="str">
            <v>CARÁCTER TEMPORAL</v>
          </cell>
          <cell r="F231">
            <v>80000</v>
          </cell>
          <cell r="G231">
            <v>2296</v>
          </cell>
          <cell r="H231">
            <v>2432</v>
          </cell>
          <cell r="I231">
            <v>7400.87</v>
          </cell>
          <cell r="J231">
            <v>5625</v>
          </cell>
          <cell r="K231">
            <v>17753.87</v>
          </cell>
          <cell r="L231">
            <v>62246.130000000005</v>
          </cell>
          <cell r="M231" t="str">
            <v>M</v>
          </cell>
        </row>
        <row r="232">
          <cell r="B232" t="str">
            <v>JOSE FRANCISCO MORILLO GARCIA</v>
          </cell>
          <cell r="C232" t="str">
            <v>ANALISTA DE PROYECTOS</v>
          </cell>
          <cell r="D232" t="str">
            <v>DEPARTAMENTO DE PROYECTOS TIC</v>
          </cell>
          <cell r="E232" t="str">
            <v>CARÁCTER TEMPORAL</v>
          </cell>
          <cell r="F232">
            <v>70000</v>
          </cell>
          <cell r="G232">
            <v>2009</v>
          </cell>
          <cell r="H232">
            <v>2128</v>
          </cell>
          <cell r="I232">
            <v>5368.45</v>
          </cell>
          <cell r="J232">
            <v>25</v>
          </cell>
          <cell r="K232">
            <v>9530.4500000000007</v>
          </cell>
          <cell r="L232">
            <v>60469.55</v>
          </cell>
          <cell r="M232" t="str">
            <v>M</v>
          </cell>
        </row>
        <row r="233">
          <cell r="B233" t="str">
            <v>FRANCIS ALBERTO ORTIZ</v>
          </cell>
          <cell r="C233" t="str">
            <v>TECNICO</v>
          </cell>
          <cell r="D233" t="str">
            <v>DIRECCION DE ASUNTOS AMBIENTALES Y SOCIA</v>
          </cell>
          <cell r="E233" t="str">
            <v>CARÁCTER TEMPORAL</v>
          </cell>
          <cell r="F233">
            <v>65000</v>
          </cell>
          <cell r="G233">
            <v>1865.5</v>
          </cell>
          <cell r="H233">
            <v>1976</v>
          </cell>
          <cell r="I233">
            <v>4427.58</v>
          </cell>
          <cell r="J233">
            <v>25</v>
          </cell>
          <cell r="K233">
            <v>8294.08</v>
          </cell>
          <cell r="L233">
            <v>56705.919999999998</v>
          </cell>
          <cell r="M233" t="str">
            <v>M</v>
          </cell>
        </row>
        <row r="234">
          <cell r="B234" t="str">
            <v>ERICKSON JUNIOR RODRIGUEZ GUERRERO</v>
          </cell>
          <cell r="C234" t="str">
            <v>TECNICO</v>
          </cell>
          <cell r="D234" t="str">
            <v>VICEMINISTERIO DE ENERGIA</v>
          </cell>
          <cell r="E234" t="str">
            <v>CARÁCTER TEMPORAL</v>
          </cell>
          <cell r="F234">
            <v>40000</v>
          </cell>
          <cell r="G234">
            <v>1148</v>
          </cell>
          <cell r="H234">
            <v>1216</v>
          </cell>
          <cell r="J234">
            <v>25</v>
          </cell>
          <cell r="K234">
            <v>2389</v>
          </cell>
          <cell r="L234">
            <v>37611</v>
          </cell>
          <cell r="M234" t="str">
            <v>M</v>
          </cell>
        </row>
        <row r="235">
          <cell r="B235" t="str">
            <v>ELBIS LUIS SUERO FERNANDEZ</v>
          </cell>
          <cell r="C235" t="str">
            <v>TECNICO</v>
          </cell>
          <cell r="D235" t="str">
            <v>VICEMINISTERIO DE ENERGIA</v>
          </cell>
          <cell r="E235" t="str">
            <v>CARÁCTER TEMPORAL</v>
          </cell>
          <cell r="F235">
            <v>35000</v>
          </cell>
          <cell r="G235">
            <v>1004.5</v>
          </cell>
          <cell r="H235">
            <v>1064</v>
          </cell>
          <cell r="J235">
            <v>5585.4</v>
          </cell>
          <cell r="K235">
            <v>7653.9</v>
          </cell>
          <cell r="L235">
            <v>27346.1</v>
          </cell>
          <cell r="M235" t="str">
            <v>M</v>
          </cell>
        </row>
        <row r="236">
          <cell r="B236" t="str">
            <v>JOSE AUGUSTO HERNANDEZ ROSARIO</v>
          </cell>
          <cell r="C236" t="str">
            <v>TECNICO</v>
          </cell>
          <cell r="D236" t="str">
            <v>VICEMINISTERIO DE ENERGIA</v>
          </cell>
          <cell r="E236" t="str">
            <v>CARÁCTER TEMPORAL</v>
          </cell>
          <cell r="F236">
            <v>50000</v>
          </cell>
          <cell r="G236">
            <v>1435</v>
          </cell>
          <cell r="H236">
            <v>1520</v>
          </cell>
          <cell r="I236">
            <v>1854</v>
          </cell>
          <cell r="J236">
            <v>4025</v>
          </cell>
          <cell r="K236">
            <v>8834</v>
          </cell>
          <cell r="L236">
            <v>41166</v>
          </cell>
          <cell r="M236" t="str">
            <v>M</v>
          </cell>
        </row>
        <row r="237">
          <cell r="B237" t="str">
            <v>JOSE LUIS GUZMAN MARTINEZ</v>
          </cell>
          <cell r="C237" t="str">
            <v>TECNICO</v>
          </cell>
          <cell r="D237" t="str">
            <v>VICEMINISTERIO DE ENERGIA</v>
          </cell>
          <cell r="E237" t="str">
            <v>CARÁCTER TEMPORAL</v>
          </cell>
          <cell r="F237">
            <v>50000</v>
          </cell>
          <cell r="G237">
            <v>1435</v>
          </cell>
          <cell r="H237">
            <v>1520</v>
          </cell>
          <cell r="J237">
            <v>25</v>
          </cell>
          <cell r="K237">
            <v>2980</v>
          </cell>
          <cell r="L237">
            <v>47020</v>
          </cell>
          <cell r="M237" t="str">
            <v>M</v>
          </cell>
        </row>
        <row r="238">
          <cell r="B238" t="str">
            <v>SANTO ZABALA TAPIA</v>
          </cell>
          <cell r="C238" t="str">
            <v>TECNICO</v>
          </cell>
          <cell r="D238" t="str">
            <v>VICEMINISTERIO DE ENERGIA</v>
          </cell>
          <cell r="E238" t="str">
            <v>CARÁCTER TEMPORAL</v>
          </cell>
          <cell r="F238">
            <v>35000</v>
          </cell>
          <cell r="G238">
            <v>1004.5</v>
          </cell>
          <cell r="H238">
            <v>1064</v>
          </cell>
          <cell r="J238">
            <v>2475</v>
          </cell>
          <cell r="K238">
            <v>4543.5</v>
          </cell>
          <cell r="L238">
            <v>30456.5</v>
          </cell>
          <cell r="M238" t="str">
            <v>M</v>
          </cell>
        </row>
        <row r="239">
          <cell r="B239" t="str">
            <v>YORQUIN ENMANUEL MARTINEZ BRITO</v>
          </cell>
          <cell r="C239" t="str">
            <v>TECNICO</v>
          </cell>
          <cell r="D239" t="str">
            <v>VICEMINISTERIO DE ENERGIA</v>
          </cell>
          <cell r="E239" t="str">
            <v>CARÁCTER TEMPORAL</v>
          </cell>
          <cell r="F239">
            <v>60000</v>
          </cell>
          <cell r="G239">
            <v>1722</v>
          </cell>
          <cell r="H239">
            <v>1824</v>
          </cell>
          <cell r="J239">
            <v>25</v>
          </cell>
          <cell r="K239">
            <v>3571</v>
          </cell>
          <cell r="L239">
            <v>56429</v>
          </cell>
          <cell r="M239" t="str">
            <v>M</v>
          </cell>
        </row>
        <row r="240">
          <cell r="B240" t="str">
            <v>MAXIMO LARA TEJEDA</v>
          </cell>
          <cell r="C240" t="str">
            <v>TECNICO</v>
          </cell>
          <cell r="D240" t="str">
            <v>VICEMINISTERIO DE ENERGIA</v>
          </cell>
          <cell r="E240" t="str">
            <v>CARÁCTER TEMPORAL</v>
          </cell>
          <cell r="F240">
            <v>50000</v>
          </cell>
          <cell r="G240">
            <v>1435</v>
          </cell>
          <cell r="H240">
            <v>1520</v>
          </cell>
          <cell r="J240">
            <v>25</v>
          </cell>
          <cell r="K240">
            <v>2980</v>
          </cell>
          <cell r="L240">
            <v>47020</v>
          </cell>
          <cell r="M240" t="str">
            <v>M</v>
          </cell>
        </row>
        <row r="241">
          <cell r="B241" t="str">
            <v>DANILSON CUEVAS URBAEZ</v>
          </cell>
          <cell r="C241" t="str">
            <v>TECNICO</v>
          </cell>
          <cell r="D241" t="str">
            <v>VICEMINISTERIO DE ENERGIA</v>
          </cell>
          <cell r="E241" t="str">
            <v>CARÁCTER TEMPORAL</v>
          </cell>
          <cell r="F241">
            <v>40000</v>
          </cell>
          <cell r="G241">
            <v>1148</v>
          </cell>
          <cell r="H241">
            <v>1216</v>
          </cell>
          <cell r="J241">
            <v>25</v>
          </cell>
          <cell r="K241">
            <v>2389</v>
          </cell>
          <cell r="L241">
            <v>37611</v>
          </cell>
          <cell r="M241" t="str">
            <v>M</v>
          </cell>
        </row>
        <row r="242">
          <cell r="B242" t="str">
            <v>RODOLFO BAEZ HERNANDEZ</v>
          </cell>
          <cell r="C242" t="str">
            <v>TECNICO</v>
          </cell>
          <cell r="D242" t="str">
            <v>VICEMINISTERIO DE ENERGIA</v>
          </cell>
          <cell r="E242" t="str">
            <v>CARÁCTER TEMPORAL</v>
          </cell>
          <cell r="F242">
            <v>40000</v>
          </cell>
          <cell r="G242">
            <v>1148</v>
          </cell>
          <cell r="H242">
            <v>1216</v>
          </cell>
          <cell r="J242">
            <v>6025</v>
          </cell>
          <cell r="K242">
            <v>8389</v>
          </cell>
          <cell r="L242">
            <v>31611</v>
          </cell>
          <cell r="M242" t="str">
            <v>M</v>
          </cell>
        </row>
        <row r="243">
          <cell r="B243" t="str">
            <v>GLENYS DAHIANA VARGAS NUÑEZ</v>
          </cell>
          <cell r="C243" t="str">
            <v>TECNICO ACCESO INFORMACION</v>
          </cell>
          <cell r="D243" t="str">
            <v>DEPARTAMENTO DE ACCESO A LA INFORMACION</v>
          </cell>
          <cell r="E243" t="str">
            <v>CARÁCTER TEMPORAL</v>
          </cell>
          <cell r="F243">
            <v>60000</v>
          </cell>
          <cell r="G243">
            <v>1722</v>
          </cell>
          <cell r="H243">
            <v>1824</v>
          </cell>
          <cell r="I243">
            <v>3486.68</v>
          </cell>
          <cell r="J243">
            <v>25</v>
          </cell>
          <cell r="K243">
            <v>7057.68</v>
          </cell>
          <cell r="L243">
            <v>52942.32</v>
          </cell>
          <cell r="M243" t="str">
            <v>F</v>
          </cell>
        </row>
        <row r="244">
          <cell r="B244" t="str">
            <v>FALIANNY LORA ALMONTE</v>
          </cell>
          <cell r="C244" t="str">
            <v>TECNICO ADMINISTRATIVO</v>
          </cell>
          <cell r="D244" t="str">
            <v>DIRECCION ADMINISTRATIVA FINANCIERA- MEM</v>
          </cell>
          <cell r="E244" t="str">
            <v>CARÁCTER TEMPORAL</v>
          </cell>
          <cell r="F244">
            <v>55000</v>
          </cell>
          <cell r="G244">
            <v>1578.5</v>
          </cell>
          <cell r="H244">
            <v>1672</v>
          </cell>
          <cell r="I244">
            <v>2559.6799999999998</v>
          </cell>
          <cell r="J244">
            <v>5365.99</v>
          </cell>
          <cell r="K244">
            <v>11176.17</v>
          </cell>
          <cell r="L244">
            <v>43823.83</v>
          </cell>
          <cell r="M244" t="str">
            <v>F</v>
          </cell>
        </row>
        <row r="245">
          <cell r="B245" t="str">
            <v>HARON FABIAN MERCEDES</v>
          </cell>
          <cell r="C245" t="str">
            <v>TECNICO ADMINISTRATIVO</v>
          </cell>
          <cell r="D245" t="str">
            <v>DIRECCION DE SEGURIDAD</v>
          </cell>
          <cell r="E245" t="str">
            <v>CARÁCTER TEMPORAL</v>
          </cell>
          <cell r="F245">
            <v>50000</v>
          </cell>
          <cell r="G245">
            <v>1435</v>
          </cell>
          <cell r="H245">
            <v>1520</v>
          </cell>
          <cell r="I245">
            <v>1854</v>
          </cell>
          <cell r="J245">
            <v>25</v>
          </cell>
          <cell r="K245">
            <v>4834</v>
          </cell>
          <cell r="L245">
            <v>45166</v>
          </cell>
          <cell r="M245" t="str">
            <v>M</v>
          </cell>
        </row>
        <row r="246">
          <cell r="B246" t="str">
            <v>MARIA EUGENIA BRAZOBAN BELTRE</v>
          </cell>
          <cell r="C246" t="str">
            <v>TECNICO ADMINISTRATIVO</v>
          </cell>
          <cell r="D246" t="str">
            <v>DIRECCION ADMINISTRATIVA FINANCIERA- MEM</v>
          </cell>
          <cell r="E246" t="str">
            <v>CARÁCTER TEMPORAL</v>
          </cell>
          <cell r="F246">
            <v>35000</v>
          </cell>
          <cell r="G246">
            <v>1004.5</v>
          </cell>
          <cell r="H246">
            <v>1064</v>
          </cell>
          <cell r="J246">
            <v>3883.2</v>
          </cell>
          <cell r="K246">
            <v>5951.7</v>
          </cell>
          <cell r="L246">
            <v>29048.3</v>
          </cell>
          <cell r="M246" t="str">
            <v>F</v>
          </cell>
        </row>
        <row r="247">
          <cell r="B247" t="str">
            <v>JULIA BERROA SANTIAGO</v>
          </cell>
          <cell r="C247" t="str">
            <v>TECNICO ADMINISTRATIVO</v>
          </cell>
          <cell r="D247" t="str">
            <v>DIRECCION ADMINISTRATIVA FINANCIERA- MEM</v>
          </cell>
          <cell r="E247" t="str">
            <v>CARÁCTER TEMPORAL</v>
          </cell>
          <cell r="F247">
            <v>50000</v>
          </cell>
          <cell r="G247">
            <v>1435</v>
          </cell>
          <cell r="H247">
            <v>1520</v>
          </cell>
          <cell r="I247">
            <v>1854</v>
          </cell>
          <cell r="J247">
            <v>10696.71</v>
          </cell>
          <cell r="K247">
            <v>15505.71</v>
          </cell>
          <cell r="L247">
            <v>34494.29</v>
          </cell>
          <cell r="M247" t="str">
            <v>F</v>
          </cell>
        </row>
        <row r="248">
          <cell r="B248" t="str">
            <v>HORTENSIA YOSELIN GOMEZ PEREZ</v>
          </cell>
          <cell r="C248" t="str">
            <v>TECNICO ADMINISTRATIVO</v>
          </cell>
          <cell r="D248" t="str">
            <v>DIRECCION DE RECURSOS HUMANOS- MEM</v>
          </cell>
          <cell r="E248" t="str">
            <v>CARÁCTER TEMPORAL</v>
          </cell>
          <cell r="F248">
            <v>50000</v>
          </cell>
          <cell r="G248">
            <v>1435</v>
          </cell>
          <cell r="H248">
            <v>1520</v>
          </cell>
          <cell r="I248">
            <v>1380.77</v>
          </cell>
          <cell r="J248">
            <v>4679.8999999999996</v>
          </cell>
          <cell r="K248">
            <v>9015.67</v>
          </cell>
          <cell r="L248">
            <v>40984.33</v>
          </cell>
          <cell r="M248" t="str">
            <v>F</v>
          </cell>
        </row>
        <row r="249">
          <cell r="B249" t="str">
            <v>ONEIDA ALTAGRACIA HERNANDEZ HERNANDE</v>
          </cell>
          <cell r="C249" t="str">
            <v>TECNICO ADMINISTRATIVO</v>
          </cell>
          <cell r="D249" t="str">
            <v>DIRECCION DE RECURSOS HUMANOS- MEM</v>
          </cell>
          <cell r="E249" t="str">
            <v>CARÁCTER TEMPORAL</v>
          </cell>
          <cell r="F249">
            <v>50000</v>
          </cell>
          <cell r="G249">
            <v>1435</v>
          </cell>
          <cell r="H249">
            <v>1520</v>
          </cell>
          <cell r="I249">
            <v>1854</v>
          </cell>
          <cell r="J249">
            <v>2025</v>
          </cell>
          <cell r="K249">
            <v>6834</v>
          </cell>
          <cell r="L249">
            <v>43166</v>
          </cell>
          <cell r="M249" t="str">
            <v>F</v>
          </cell>
        </row>
        <row r="250">
          <cell r="B250" t="str">
            <v>VICTOR ANTONIO ZAPATA MATEO</v>
          </cell>
          <cell r="C250" t="str">
            <v>TECNICO ADMINISTRATIVO</v>
          </cell>
          <cell r="D250" t="str">
            <v>DIRECCION ADMINISTRATIVA FINANCIERA- MEM</v>
          </cell>
          <cell r="E250" t="str">
            <v>CARÁCTER TEMPORAL</v>
          </cell>
          <cell r="F250">
            <v>40000</v>
          </cell>
          <cell r="G250">
            <v>1148</v>
          </cell>
          <cell r="H250">
            <v>1216</v>
          </cell>
          <cell r="J250">
            <v>1835</v>
          </cell>
          <cell r="K250">
            <v>4199</v>
          </cell>
          <cell r="L250">
            <v>35801</v>
          </cell>
          <cell r="M250" t="str">
            <v>M</v>
          </cell>
        </row>
        <row r="251">
          <cell r="B251" t="str">
            <v>INGAL MARTINEZ JIMENEZ</v>
          </cell>
          <cell r="C251" t="str">
            <v>TECNICO ADMINISTRATIVO</v>
          </cell>
          <cell r="D251" t="str">
            <v>DIRECCION ADMINISTRATIVA FINANCIERA- MEM</v>
          </cell>
          <cell r="E251" t="str">
            <v>CARÁCTER TEMPORAL</v>
          </cell>
          <cell r="F251">
            <v>40000</v>
          </cell>
          <cell r="G251">
            <v>1148</v>
          </cell>
          <cell r="H251">
            <v>1216</v>
          </cell>
          <cell r="J251">
            <v>1625</v>
          </cell>
          <cell r="K251">
            <v>3989</v>
          </cell>
          <cell r="L251">
            <v>36011</v>
          </cell>
          <cell r="M251" t="str">
            <v>F</v>
          </cell>
        </row>
        <row r="252">
          <cell r="B252" t="str">
            <v>YVELISSE ALTAGRACIA DEL ROSARIO DE M</v>
          </cell>
          <cell r="C252" t="str">
            <v>TECNICO ADMINISTRATIVO</v>
          </cell>
          <cell r="D252" t="str">
            <v>DIRECCION ADMINISTRATIVA FINANCIERA- MEM</v>
          </cell>
          <cell r="E252" t="str">
            <v>CARÁCTER TEMPORAL</v>
          </cell>
          <cell r="F252">
            <v>50000</v>
          </cell>
          <cell r="G252">
            <v>1435</v>
          </cell>
          <cell r="H252">
            <v>1520</v>
          </cell>
          <cell r="I252">
            <v>1854</v>
          </cell>
          <cell r="J252">
            <v>25</v>
          </cell>
          <cell r="K252">
            <v>4834</v>
          </cell>
          <cell r="L252">
            <v>45166</v>
          </cell>
          <cell r="M252" t="str">
            <v>F</v>
          </cell>
        </row>
        <row r="253">
          <cell r="B253" t="str">
            <v>CRISTILEYDI COLON PICHARDO</v>
          </cell>
          <cell r="C253" t="str">
            <v>TECNICO AMBIENTALISTA</v>
          </cell>
          <cell r="D253" t="str">
            <v>DIRECCION DE ASUNTOS AMBIENTALES Y SOCIA</v>
          </cell>
          <cell r="E253" t="str">
            <v>CARÁCTER TEMPORAL</v>
          </cell>
          <cell r="F253">
            <v>60000</v>
          </cell>
          <cell r="G253">
            <v>1722</v>
          </cell>
          <cell r="H253">
            <v>1824</v>
          </cell>
          <cell r="J253">
            <v>25</v>
          </cell>
          <cell r="K253">
            <v>3571</v>
          </cell>
          <cell r="L253">
            <v>56429</v>
          </cell>
          <cell r="M253" t="str">
            <v>F</v>
          </cell>
        </row>
        <row r="254">
          <cell r="B254" t="str">
            <v>LEONARDO FRANCISCO MEJIA ALCANTARA</v>
          </cell>
          <cell r="C254" t="str">
            <v>TECNICO AMBIENTALISTA</v>
          </cell>
          <cell r="D254" t="str">
            <v>DIRECCION DE ASUNTOS AMBIENTALES Y SOCIA</v>
          </cell>
          <cell r="E254" t="str">
            <v>CARÁCTER TEMPORAL</v>
          </cell>
          <cell r="F254">
            <v>50000</v>
          </cell>
          <cell r="G254">
            <v>1435</v>
          </cell>
          <cell r="H254">
            <v>1520</v>
          </cell>
          <cell r="I254">
            <v>1854</v>
          </cell>
          <cell r="J254">
            <v>11082.65</v>
          </cell>
          <cell r="K254">
            <v>15891.65</v>
          </cell>
          <cell r="L254">
            <v>34108.35</v>
          </cell>
          <cell r="M254" t="str">
            <v>M</v>
          </cell>
        </row>
        <row r="255">
          <cell r="B255" t="str">
            <v>RAFAEL TOBIAS LOPEZ LOPEZ</v>
          </cell>
          <cell r="C255" t="str">
            <v>TECNICO AMBIENTALISTA</v>
          </cell>
          <cell r="D255" t="str">
            <v>DIRECCION DE ASUNTOS AMBIENTALES Y SOCIA</v>
          </cell>
          <cell r="E255" t="str">
            <v>CARÁCTER TEMPORAL</v>
          </cell>
          <cell r="F255">
            <v>65000</v>
          </cell>
          <cell r="G255">
            <v>1865.5</v>
          </cell>
          <cell r="H255">
            <v>1976</v>
          </cell>
          <cell r="I255">
            <v>4427.58</v>
          </cell>
          <cell r="J255">
            <v>25</v>
          </cell>
          <cell r="K255">
            <v>8294.08</v>
          </cell>
          <cell r="L255">
            <v>56705.919999999998</v>
          </cell>
          <cell r="M255" t="str">
            <v>M</v>
          </cell>
        </row>
        <row r="256">
          <cell r="B256" t="str">
            <v>CESAR AUGUSTO GARCIA SANTOS</v>
          </cell>
          <cell r="C256" t="str">
            <v>TECNICO ARCHIVISTA</v>
          </cell>
          <cell r="D256" t="str">
            <v>DEPARTAMENTO DE REGISTRO, CONTROL Y NOMI</v>
          </cell>
          <cell r="E256" t="str">
            <v>CARÁCTER TEMPORAL</v>
          </cell>
          <cell r="F256">
            <v>40000</v>
          </cell>
          <cell r="G256">
            <v>1148</v>
          </cell>
          <cell r="H256">
            <v>1216</v>
          </cell>
          <cell r="J256">
            <v>6606.99</v>
          </cell>
          <cell r="K256">
            <v>8970.99</v>
          </cell>
          <cell r="L256">
            <v>31029.010000000002</v>
          </cell>
          <cell r="M256" t="str">
            <v>M</v>
          </cell>
        </row>
        <row r="257">
          <cell r="B257" t="str">
            <v>YANIRA ALTAGRACIA EVANGELISTA</v>
          </cell>
          <cell r="C257" t="str">
            <v>TECNICO CONTABILIDAD</v>
          </cell>
          <cell r="D257" t="str">
            <v>PARQUE TEMATICO DE ENERGIA RENOVABLE</v>
          </cell>
          <cell r="E257" t="str">
            <v>CARÁCTER TEMPORAL</v>
          </cell>
          <cell r="F257">
            <v>45000</v>
          </cell>
          <cell r="G257">
            <v>1291.5</v>
          </cell>
          <cell r="H257">
            <v>1368</v>
          </cell>
          <cell r="I257">
            <v>911.71</v>
          </cell>
          <cell r="J257">
            <v>4969.92</v>
          </cell>
          <cell r="K257">
            <v>8541.130000000001</v>
          </cell>
          <cell r="L257">
            <v>36458.869999999995</v>
          </cell>
          <cell r="M257" t="str">
            <v>F</v>
          </cell>
        </row>
        <row r="258">
          <cell r="B258" t="str">
            <v>ANA ESTHER BRAZOBAN SOTO</v>
          </cell>
          <cell r="C258" t="str">
            <v>TECNICO CONTABILIDAD</v>
          </cell>
          <cell r="D258" t="str">
            <v>DIVISION DE CONTABILIDAD- MEM</v>
          </cell>
          <cell r="E258" t="str">
            <v>CARÁCTER TEMPORAL</v>
          </cell>
          <cell r="F258">
            <v>60000</v>
          </cell>
          <cell r="G258">
            <v>1722</v>
          </cell>
          <cell r="H258">
            <v>1824</v>
          </cell>
          <cell r="I258">
            <v>3486.68</v>
          </cell>
          <cell r="J258">
            <v>25</v>
          </cell>
          <cell r="K258">
            <v>7057.68</v>
          </cell>
          <cell r="L258">
            <v>52942.32</v>
          </cell>
          <cell r="M258" t="str">
            <v>F</v>
          </cell>
        </row>
        <row r="259">
          <cell r="B259" t="str">
            <v>FRANCIS JOAN ALBERTY PIÑA</v>
          </cell>
          <cell r="C259" t="str">
            <v>TECNICO CONTABILIDAD</v>
          </cell>
          <cell r="D259" t="str">
            <v>DIRECCION ADMINISTRATIVA FINANCIERA- MEM</v>
          </cell>
          <cell r="E259" t="str">
            <v>CARÁCTER TEMPORAL</v>
          </cell>
          <cell r="F259">
            <v>55000</v>
          </cell>
          <cell r="G259">
            <v>1578.5</v>
          </cell>
          <cell r="H259">
            <v>1672</v>
          </cell>
          <cell r="I259">
            <v>2559.6799999999998</v>
          </cell>
          <cell r="J259">
            <v>7445.8</v>
          </cell>
          <cell r="K259">
            <v>13255.98</v>
          </cell>
          <cell r="L259">
            <v>41744.020000000004</v>
          </cell>
          <cell r="M259" t="str">
            <v>M</v>
          </cell>
        </row>
        <row r="260">
          <cell r="B260" t="str">
            <v>JUANA ROSALIA LORENZO QUEZADA</v>
          </cell>
          <cell r="C260" t="str">
            <v>TECNICO CONTABILIDAD</v>
          </cell>
          <cell r="D260" t="str">
            <v>DIVISION DE CONTABILIDAD- MEM</v>
          </cell>
          <cell r="E260" t="str">
            <v>CARÁCTER TEMPORAL</v>
          </cell>
          <cell r="F260">
            <v>60000</v>
          </cell>
          <cell r="G260">
            <v>1722</v>
          </cell>
          <cell r="H260">
            <v>1824</v>
          </cell>
          <cell r="I260">
            <v>3171.19</v>
          </cell>
          <cell r="J260">
            <v>14986.480000000001</v>
          </cell>
          <cell r="K260">
            <v>21703.670000000002</v>
          </cell>
          <cell r="L260">
            <v>38296.33</v>
          </cell>
          <cell r="M260" t="str">
            <v>F</v>
          </cell>
        </row>
        <row r="261">
          <cell r="B261" t="str">
            <v>ALEXANDRA ALTAGRACIA CHAVEZ PEÑA</v>
          </cell>
          <cell r="C261" t="str">
            <v>TECNICO DE COMUNICACIONES</v>
          </cell>
          <cell r="D261" t="str">
            <v>DIRECCION DE COMUNICACIONES- MEM</v>
          </cell>
          <cell r="E261" t="str">
            <v>CARÁCTER TEMPORAL</v>
          </cell>
          <cell r="F261">
            <v>50000</v>
          </cell>
          <cell r="G261">
            <v>1435</v>
          </cell>
          <cell r="H261">
            <v>1520</v>
          </cell>
          <cell r="I261">
            <v>1617.38</v>
          </cell>
          <cell r="J261">
            <v>9417.66</v>
          </cell>
          <cell r="K261">
            <v>13990.04</v>
          </cell>
          <cell r="L261">
            <v>36009.96</v>
          </cell>
          <cell r="M261" t="str">
            <v>F</v>
          </cell>
        </row>
        <row r="262">
          <cell r="B262" t="str">
            <v>LENCHY CRISTIAN VARGAS ARISTY</v>
          </cell>
          <cell r="C262" t="str">
            <v>TECNICO DE RECURSOS HUMANOS</v>
          </cell>
          <cell r="D262" t="str">
            <v>DIRECCION DE RECURSOS HUMANOS- MEM</v>
          </cell>
          <cell r="E262" t="str">
            <v>CARÁCTER TEMPORAL</v>
          </cell>
          <cell r="F262">
            <v>50000</v>
          </cell>
          <cell r="G262">
            <v>1435</v>
          </cell>
          <cell r="H262">
            <v>1520</v>
          </cell>
          <cell r="I262">
            <v>1854</v>
          </cell>
          <cell r="J262">
            <v>25</v>
          </cell>
          <cell r="K262">
            <v>4834</v>
          </cell>
          <cell r="L262">
            <v>45166</v>
          </cell>
          <cell r="M262" t="str">
            <v>M</v>
          </cell>
        </row>
        <row r="263">
          <cell r="B263" t="str">
            <v>CHARINA ALEXANDRA PEREZ REYES</v>
          </cell>
          <cell r="C263" t="str">
            <v>TECNICO DE RECURSOS HUMANOS</v>
          </cell>
          <cell r="D263" t="str">
            <v>DIRECCION DE RECURSOS HUMANOS- MEM</v>
          </cell>
          <cell r="E263" t="str">
            <v>CARÁCTER TEMPORAL</v>
          </cell>
          <cell r="F263">
            <v>50000</v>
          </cell>
          <cell r="G263">
            <v>1435</v>
          </cell>
          <cell r="H263">
            <v>1520</v>
          </cell>
          <cell r="I263">
            <v>1854</v>
          </cell>
          <cell r="J263">
            <v>25</v>
          </cell>
          <cell r="K263">
            <v>4834</v>
          </cell>
          <cell r="L263">
            <v>45166</v>
          </cell>
          <cell r="M263" t="str">
            <v>F</v>
          </cell>
        </row>
        <row r="264">
          <cell r="B264" t="str">
            <v>SABIERQUY NATANIEL DEL ORBE ROSARIO</v>
          </cell>
          <cell r="C264" t="str">
            <v>TECNICO ELECTRICISTA</v>
          </cell>
          <cell r="D264" t="str">
            <v>VICEMINISTERIO DE ENERGIA</v>
          </cell>
          <cell r="E264" t="str">
            <v>CARÁCTER TEMPORAL</v>
          </cell>
          <cell r="F264">
            <v>40000</v>
          </cell>
          <cell r="G264">
            <v>1148</v>
          </cell>
          <cell r="H264">
            <v>1216</v>
          </cell>
          <cell r="J264">
            <v>25</v>
          </cell>
          <cell r="K264">
            <v>2389</v>
          </cell>
          <cell r="L264">
            <v>37611</v>
          </cell>
          <cell r="M264" t="str">
            <v>M</v>
          </cell>
        </row>
        <row r="265">
          <cell r="B265" t="str">
            <v>LENCY LISBETH ALMONTE ALCANTARA</v>
          </cell>
          <cell r="C265" t="str">
            <v>TECNICO EN PROGRAMACION</v>
          </cell>
          <cell r="D265" t="str">
            <v>DIRECCION DE TECNOLOGIAS DE LA INFORMACI</v>
          </cell>
          <cell r="E265" t="str">
            <v>CARÁCTER TEMPORAL</v>
          </cell>
          <cell r="F265">
            <v>60000</v>
          </cell>
          <cell r="G265">
            <v>1722</v>
          </cell>
          <cell r="H265">
            <v>1824</v>
          </cell>
          <cell r="I265">
            <v>3486.68</v>
          </cell>
          <cell r="J265">
            <v>6145.8</v>
          </cell>
          <cell r="K265">
            <v>13178.48</v>
          </cell>
          <cell r="L265">
            <v>46821.520000000004</v>
          </cell>
          <cell r="M265" t="str">
            <v>F</v>
          </cell>
        </row>
        <row r="266">
          <cell r="B266" t="str">
            <v>JOSE ANGEL MEDRANO PEREZ</v>
          </cell>
          <cell r="C266" t="str">
            <v>TECNICO EN REDES SOCIALES</v>
          </cell>
          <cell r="D266" t="str">
            <v>DIRECCION DE COMUNICACIONES- MEM</v>
          </cell>
          <cell r="E266" t="str">
            <v>CARÁCTER TEMPORAL</v>
          </cell>
          <cell r="F266">
            <v>50000</v>
          </cell>
          <cell r="G266">
            <v>1435</v>
          </cell>
          <cell r="H266">
            <v>1520</v>
          </cell>
          <cell r="I266">
            <v>1854</v>
          </cell>
          <cell r="J266">
            <v>25</v>
          </cell>
          <cell r="K266">
            <v>4834</v>
          </cell>
          <cell r="L266">
            <v>45166</v>
          </cell>
          <cell r="M266" t="str">
            <v>M</v>
          </cell>
        </row>
        <row r="267">
          <cell r="B267" t="str">
            <v>JOSE LUIS VALLEJO PEGUERO</v>
          </cell>
          <cell r="C267" t="str">
            <v>TECNICO POLITICAS AHORRO ENERG</v>
          </cell>
          <cell r="D267" t="str">
            <v>VICEMINISTERIO DE SEGURIDAD ENERGETICA E</v>
          </cell>
          <cell r="E267" t="str">
            <v>CARÁCTER TEMPORAL</v>
          </cell>
          <cell r="F267">
            <v>70000</v>
          </cell>
          <cell r="G267">
            <v>2009</v>
          </cell>
          <cell r="H267">
            <v>2128</v>
          </cell>
          <cell r="I267">
            <v>5368.48</v>
          </cell>
          <cell r="J267">
            <v>25</v>
          </cell>
          <cell r="K267">
            <v>9530.48</v>
          </cell>
          <cell r="L267">
            <v>60469.520000000004</v>
          </cell>
          <cell r="M267" t="str">
            <v>M</v>
          </cell>
        </row>
        <row r="268">
          <cell r="B268" t="str">
            <v>LUIS JORGE VARGAS GIL</v>
          </cell>
          <cell r="C268" t="str">
            <v>TECNICO V</v>
          </cell>
          <cell r="D268" t="str">
            <v>DIRECCION DE TECNOLOGIAS DE LA INFORMACI</v>
          </cell>
          <cell r="E268" t="str">
            <v>CARÁCTER TEMPORAL</v>
          </cell>
          <cell r="F268">
            <v>50000</v>
          </cell>
          <cell r="G268">
            <v>1435</v>
          </cell>
          <cell r="H268">
            <v>1520</v>
          </cell>
          <cell r="I268">
            <v>1854</v>
          </cell>
          <cell r="J268">
            <v>4812.74</v>
          </cell>
          <cell r="K268">
            <v>9621.74</v>
          </cell>
          <cell r="L268">
            <v>40378.26</v>
          </cell>
          <cell r="M268" t="str">
            <v>M</v>
          </cell>
        </row>
        <row r="269">
          <cell r="B269" t="str">
            <v>OSCAR ENRIQUE MARTINEZ VALDEZ</v>
          </cell>
          <cell r="C269" t="str">
            <v>TESORERO</v>
          </cell>
          <cell r="D269" t="str">
            <v>VICEMINISTERIO DE MINA</v>
          </cell>
          <cell r="E269" t="str">
            <v>CARÁCTER TEMPORAL</v>
          </cell>
          <cell r="F269">
            <v>140000</v>
          </cell>
          <cell r="G269">
            <v>4018</v>
          </cell>
          <cell r="H269">
            <v>4256</v>
          </cell>
          <cell r="I269">
            <v>21514.37</v>
          </cell>
          <cell r="J269">
            <v>28320.06</v>
          </cell>
          <cell r="K269">
            <v>58108.43</v>
          </cell>
          <cell r="L269">
            <v>81891.570000000007</v>
          </cell>
          <cell r="M269" t="str">
            <v>M</v>
          </cell>
        </row>
        <row r="270">
          <cell r="B270" t="str">
            <v>YEUDY ROBERTO JIMENEZ DOMINGUEZ</v>
          </cell>
          <cell r="C270" t="str">
            <v>RELACIONADOR PUBLICO</v>
          </cell>
          <cell r="D270" t="str">
            <v>DEPARTAMENTPO DE RELACIONES PUBLICAS- ME</v>
          </cell>
          <cell r="E270" t="str">
            <v>CARÁCTER TEMPORAL</v>
          </cell>
          <cell r="F270">
            <v>80000</v>
          </cell>
          <cell r="G270">
            <v>2296</v>
          </cell>
          <cell r="H270">
            <v>2432</v>
          </cell>
          <cell r="I270">
            <v>7400.87</v>
          </cell>
          <cell r="J270">
            <v>2425</v>
          </cell>
          <cell r="K270">
            <v>14553.869999999999</v>
          </cell>
          <cell r="L270">
            <v>65446.130000000005</v>
          </cell>
          <cell r="M270" t="str">
            <v>M</v>
          </cell>
        </row>
        <row r="271">
          <cell r="B271" t="str">
            <v>LEOPOLDO EVANGELISTA CAIRO BAUTISTA</v>
          </cell>
          <cell r="C271" t="str">
            <v>ESPECIALISTA</v>
          </cell>
          <cell r="D271" t="str">
            <v>DIRECCION ADMINISTRATIVA FINANCIERA- MEM</v>
          </cell>
          <cell r="E271" t="str">
            <v>CARÁCTER TEMPORAL</v>
          </cell>
          <cell r="F271">
            <v>130000</v>
          </cell>
          <cell r="G271">
            <v>3731</v>
          </cell>
          <cell r="H271">
            <v>3952</v>
          </cell>
          <cell r="I271">
            <v>19162.12</v>
          </cell>
          <cell r="J271">
            <v>25</v>
          </cell>
          <cell r="K271">
            <v>26870.12</v>
          </cell>
          <cell r="L271">
            <v>103129.88</v>
          </cell>
          <cell r="M271" t="str">
            <v>M</v>
          </cell>
        </row>
        <row r="272">
          <cell r="B272" t="str">
            <v>GINA DE LA ROSA ORTEGA</v>
          </cell>
          <cell r="C272" t="str">
            <v>PARALEGAL</v>
          </cell>
          <cell r="D272" t="str">
            <v>DIRECCION JURIDICA- MEM</v>
          </cell>
          <cell r="E272" t="str">
            <v>CARÁCTER TEMPORAL</v>
          </cell>
          <cell r="F272">
            <v>65000</v>
          </cell>
          <cell r="G272">
            <v>1865.5</v>
          </cell>
          <cell r="H272">
            <v>1976</v>
          </cell>
          <cell r="J272">
            <v>17422.53</v>
          </cell>
          <cell r="K272">
            <v>21264.03</v>
          </cell>
          <cell r="L272">
            <v>43735.97</v>
          </cell>
          <cell r="M272" t="str">
            <v>F</v>
          </cell>
        </row>
        <row r="273">
          <cell r="B273" t="str">
            <v>AGRIPINO DE JESUS MARTE</v>
          </cell>
          <cell r="C273" t="str">
            <v>ABOGADO (A)</v>
          </cell>
          <cell r="D273" t="str">
            <v>DIRECCION JURIDICA- MEM</v>
          </cell>
          <cell r="E273" t="str">
            <v>CARÁCTER TEMPORAL</v>
          </cell>
          <cell r="F273">
            <v>71000</v>
          </cell>
          <cell r="G273">
            <v>2037.7</v>
          </cell>
          <cell r="H273">
            <v>2158.4</v>
          </cell>
          <cell r="I273">
            <v>5556.66</v>
          </cell>
          <cell r="J273">
            <v>25</v>
          </cell>
          <cell r="K273">
            <v>9777.76</v>
          </cell>
          <cell r="L273">
            <v>61222.239999999998</v>
          </cell>
          <cell r="M273" t="str">
            <v>M</v>
          </cell>
        </row>
        <row r="274">
          <cell r="B274" t="str">
            <v>CLARA AURORA PUJOLS ABREU</v>
          </cell>
          <cell r="C274" t="str">
            <v>ABOGADO (A)</v>
          </cell>
          <cell r="D274" t="str">
            <v>DIRECCION JURIDICA- MEM</v>
          </cell>
          <cell r="E274" t="str">
            <v>CARÁCTER TEMPORAL</v>
          </cell>
          <cell r="F274">
            <v>80000</v>
          </cell>
          <cell r="G274">
            <v>2296</v>
          </cell>
          <cell r="H274">
            <v>2432</v>
          </cell>
          <cell r="I274">
            <v>7400.87</v>
          </cell>
          <cell r="J274">
            <v>9719.2900000000009</v>
          </cell>
          <cell r="K274">
            <v>21848.16</v>
          </cell>
          <cell r="L274">
            <v>58151.839999999997</v>
          </cell>
          <cell r="M274" t="str">
            <v>F</v>
          </cell>
        </row>
        <row r="275">
          <cell r="B275" t="str">
            <v>RYAN ANTHONY HOBBS BAEZ</v>
          </cell>
          <cell r="C275" t="str">
            <v>ABOGADO (A)</v>
          </cell>
          <cell r="D275" t="str">
            <v>DIRECCION JURIDICA- MEM</v>
          </cell>
          <cell r="E275" t="str">
            <v>CARÁCTER TEMPORAL</v>
          </cell>
          <cell r="F275">
            <v>80000</v>
          </cell>
          <cell r="G275">
            <v>2296</v>
          </cell>
          <cell r="H275">
            <v>2432</v>
          </cell>
          <cell r="I275">
            <v>7400.87</v>
          </cell>
          <cell r="J275">
            <v>25</v>
          </cell>
          <cell r="K275">
            <v>12153.869999999999</v>
          </cell>
          <cell r="L275">
            <v>67846.13</v>
          </cell>
          <cell r="M275" t="str">
            <v>M</v>
          </cell>
        </row>
        <row r="276">
          <cell r="B276" t="str">
            <v>GLORIA MARIA PEGUERO CONCEPCION</v>
          </cell>
          <cell r="C276" t="str">
            <v>ABOGADO (A)</v>
          </cell>
          <cell r="D276" t="str">
            <v>DIRECCION JURIDICA- MEM</v>
          </cell>
          <cell r="E276" t="str">
            <v>CARÁCTER TEMPORAL</v>
          </cell>
          <cell r="F276">
            <v>85000</v>
          </cell>
          <cell r="G276">
            <v>2439.5</v>
          </cell>
          <cell r="H276">
            <v>2584</v>
          </cell>
          <cell r="I276">
            <v>8576.99</v>
          </cell>
          <cell r="J276">
            <v>2575</v>
          </cell>
          <cell r="K276">
            <v>16175.49</v>
          </cell>
          <cell r="L276">
            <v>68824.509999999995</v>
          </cell>
          <cell r="M276" t="str">
            <v>F</v>
          </cell>
        </row>
        <row r="277">
          <cell r="B277" t="str">
            <v>CRISTINA DOMINGUEZ VALLEJO</v>
          </cell>
          <cell r="C277" t="str">
            <v>ABOGADO (A)</v>
          </cell>
          <cell r="D277" t="str">
            <v>DIRECCION JURIDICA- MEM</v>
          </cell>
          <cell r="E277" t="str">
            <v>CARÁCTER TEMPORAL</v>
          </cell>
          <cell r="F277">
            <v>80000</v>
          </cell>
          <cell r="G277">
            <v>2296</v>
          </cell>
          <cell r="H277">
            <v>2432</v>
          </cell>
          <cell r="I277">
            <v>7400.87</v>
          </cell>
          <cell r="J277">
            <v>10545.8</v>
          </cell>
          <cell r="K277">
            <v>22674.67</v>
          </cell>
          <cell r="L277">
            <v>57325.33</v>
          </cell>
          <cell r="M277" t="str">
            <v>F</v>
          </cell>
        </row>
        <row r="278">
          <cell r="B278" t="str">
            <v>JUVENAL LORENZO LIRANZO</v>
          </cell>
          <cell r="C278" t="str">
            <v>ABOGADO (A)</v>
          </cell>
          <cell r="D278" t="str">
            <v>DIRECCION JURIDICA- MEM</v>
          </cell>
          <cell r="E278" t="str">
            <v>CARÁCTER TEMPORAL</v>
          </cell>
          <cell r="F278">
            <v>85000</v>
          </cell>
          <cell r="G278">
            <v>2439.5</v>
          </cell>
          <cell r="H278">
            <v>2584</v>
          </cell>
          <cell r="I278">
            <v>8576.99</v>
          </cell>
          <cell r="J278">
            <v>2575</v>
          </cell>
          <cell r="K278">
            <v>16175.49</v>
          </cell>
          <cell r="L278">
            <v>68824.509999999995</v>
          </cell>
          <cell r="M278" t="str">
            <v>M</v>
          </cell>
        </row>
        <row r="279">
          <cell r="B279" t="str">
            <v>LUCIDANIA LINA MERCEDES</v>
          </cell>
          <cell r="C279" t="str">
            <v>ABOGADO (A)</v>
          </cell>
          <cell r="D279" t="str">
            <v>DIRECCION JURIDICA- MEM</v>
          </cell>
          <cell r="E279" t="str">
            <v>CARÁCTER TEMPORAL</v>
          </cell>
          <cell r="F279">
            <v>80000</v>
          </cell>
          <cell r="G279">
            <v>2296</v>
          </cell>
          <cell r="H279">
            <v>2432</v>
          </cell>
          <cell r="I279">
            <v>7400.87</v>
          </cell>
          <cell r="J279">
            <v>18142.120000000003</v>
          </cell>
          <cell r="K279">
            <v>30270.99</v>
          </cell>
          <cell r="L279">
            <v>49729.009999999995</v>
          </cell>
          <cell r="M279" t="str">
            <v>F</v>
          </cell>
        </row>
        <row r="280">
          <cell r="B280" t="str">
            <v>MARCELLE SAINT AMAND DE CASTRO</v>
          </cell>
          <cell r="C280" t="str">
            <v>ABOGADO (A)</v>
          </cell>
          <cell r="D280" t="str">
            <v>DIRECCION JURIDICA- MEM</v>
          </cell>
          <cell r="E280" t="str">
            <v>CARÁCTER TEMPORAL</v>
          </cell>
          <cell r="F280">
            <v>75000</v>
          </cell>
          <cell r="G280">
            <v>2152.5</v>
          </cell>
          <cell r="H280">
            <v>2280</v>
          </cell>
          <cell r="I280">
            <v>6309.38</v>
          </cell>
          <cell r="J280">
            <v>25</v>
          </cell>
          <cell r="K280">
            <v>10766.880000000001</v>
          </cell>
          <cell r="L280">
            <v>64233.119999999995</v>
          </cell>
          <cell r="M280" t="str">
            <v>F</v>
          </cell>
        </row>
        <row r="281">
          <cell r="B281" t="str">
            <v>JULIO ALBERTO PATROCINO GUZMAN</v>
          </cell>
          <cell r="C281" t="str">
            <v>ABOGADO (A)</v>
          </cell>
          <cell r="D281" t="str">
            <v>DIRECCION JURIDICA- MEM</v>
          </cell>
          <cell r="E281" t="str">
            <v>CARÁCTER TEMPORAL</v>
          </cell>
          <cell r="F281">
            <v>85000</v>
          </cell>
          <cell r="G281">
            <v>2439.5</v>
          </cell>
          <cell r="H281">
            <v>2584</v>
          </cell>
          <cell r="I281">
            <v>8576.99</v>
          </cell>
          <cell r="J281">
            <v>17016.64</v>
          </cell>
          <cell r="K281">
            <v>30617.129999999997</v>
          </cell>
          <cell r="L281">
            <v>54382.87</v>
          </cell>
          <cell r="M281" t="str">
            <v>M</v>
          </cell>
        </row>
        <row r="282">
          <cell r="B282" t="str">
            <v>MARIA CRISTINA GUEVARA FELIZ</v>
          </cell>
          <cell r="C282" t="str">
            <v>ABOGADO (A)</v>
          </cell>
          <cell r="D282" t="str">
            <v>DIRECCION JURIDICA- MEM</v>
          </cell>
          <cell r="E282" t="str">
            <v>CARÁCTER TEMPORAL</v>
          </cell>
          <cell r="F282">
            <v>85000</v>
          </cell>
          <cell r="G282">
            <v>2439.5</v>
          </cell>
          <cell r="H282">
            <v>2584</v>
          </cell>
          <cell r="I282">
            <v>8576.99</v>
          </cell>
          <cell r="J282">
            <v>23857.32</v>
          </cell>
          <cell r="K282">
            <v>37457.81</v>
          </cell>
          <cell r="L282">
            <v>47542.19</v>
          </cell>
          <cell r="M282" t="str">
            <v>F</v>
          </cell>
        </row>
        <row r="283">
          <cell r="B283" t="str">
            <v>PAMELA CRISTINA DE LOS SANTOS PEÑA</v>
          </cell>
          <cell r="C283" t="str">
            <v>ABOGADO (A)</v>
          </cell>
          <cell r="D283" t="str">
            <v>DIRECCION JURIDICA- MEM</v>
          </cell>
          <cell r="E283" t="str">
            <v>CARÁCTER TEMPORAL</v>
          </cell>
          <cell r="F283">
            <v>85000</v>
          </cell>
          <cell r="G283">
            <v>2439.5</v>
          </cell>
          <cell r="H283">
            <v>2584</v>
          </cell>
          <cell r="I283">
            <v>8576.99</v>
          </cell>
          <cell r="J283">
            <v>25</v>
          </cell>
          <cell r="K283">
            <v>13625.49</v>
          </cell>
          <cell r="L283">
            <v>71374.509999999995</v>
          </cell>
          <cell r="M283" t="str">
            <v>F</v>
          </cell>
        </row>
        <row r="284">
          <cell r="B284" t="str">
            <v>RAMON DEL ROSARIO PLATA PUELLO</v>
          </cell>
          <cell r="C284" t="str">
            <v>ABOGADO (A)</v>
          </cell>
          <cell r="D284" t="str">
            <v>DIRECCION JURIDICA- MEM</v>
          </cell>
          <cell r="E284" t="str">
            <v>CARÁCTER TEMPORAL</v>
          </cell>
          <cell r="F284">
            <v>85000</v>
          </cell>
          <cell r="G284">
            <v>2439.5</v>
          </cell>
          <cell r="H284">
            <v>2584</v>
          </cell>
          <cell r="I284">
            <v>8576.99</v>
          </cell>
          <cell r="J284">
            <v>10225</v>
          </cell>
          <cell r="K284">
            <v>23825.489999999998</v>
          </cell>
          <cell r="L284">
            <v>61174.51</v>
          </cell>
          <cell r="M284" t="str">
            <v>M</v>
          </cell>
        </row>
        <row r="285">
          <cell r="B285" t="str">
            <v>ROBERTO DE LEON CAMILO</v>
          </cell>
          <cell r="C285" t="str">
            <v>ABOGADO (A)</v>
          </cell>
          <cell r="D285" t="str">
            <v>DIRECCION JURIDICA- MEM</v>
          </cell>
          <cell r="E285" t="str">
            <v>CARÁCTER TEMPORAL</v>
          </cell>
          <cell r="F285">
            <v>80000</v>
          </cell>
          <cell r="G285">
            <v>2296</v>
          </cell>
          <cell r="H285">
            <v>2432</v>
          </cell>
          <cell r="I285">
            <v>7006.51</v>
          </cell>
          <cell r="J285">
            <v>8002.45</v>
          </cell>
          <cell r="K285">
            <v>19736.96</v>
          </cell>
          <cell r="L285">
            <v>60263.040000000001</v>
          </cell>
          <cell r="M285" t="str">
            <v>M</v>
          </cell>
        </row>
        <row r="286">
          <cell r="B286" t="str">
            <v>CHADIA MICHELLE ABREU MAÑON</v>
          </cell>
          <cell r="C286" t="str">
            <v>ABOGADO (A)</v>
          </cell>
          <cell r="D286" t="str">
            <v>DIRECCION JURIDICA- MEM</v>
          </cell>
          <cell r="E286" t="str">
            <v>CARÁCTER TEMPORAL</v>
          </cell>
          <cell r="F286">
            <v>85000</v>
          </cell>
          <cell r="G286">
            <v>2439.5</v>
          </cell>
          <cell r="H286">
            <v>2584</v>
          </cell>
          <cell r="I286">
            <v>8576.99</v>
          </cell>
          <cell r="J286">
            <v>25</v>
          </cell>
          <cell r="K286">
            <v>13625.49</v>
          </cell>
          <cell r="L286">
            <v>71374.509999999995</v>
          </cell>
          <cell r="M286" t="str">
            <v>F</v>
          </cell>
        </row>
        <row r="287">
          <cell r="B287" t="str">
            <v>TONTY ULISES DE JESUS RUTINEL PEREZ</v>
          </cell>
          <cell r="C287" t="str">
            <v>INGENIERO</v>
          </cell>
          <cell r="D287" t="str">
            <v>DIVISION DE SERVICIOS GENERALES- MEM</v>
          </cell>
          <cell r="E287" t="str">
            <v>CARÁCTER TEMPORAL</v>
          </cell>
          <cell r="F287">
            <v>75000</v>
          </cell>
          <cell r="G287">
            <v>2152.5</v>
          </cell>
          <cell r="H287">
            <v>2280</v>
          </cell>
          <cell r="I287">
            <v>6309.38</v>
          </cell>
          <cell r="J287">
            <v>25</v>
          </cell>
          <cell r="K287">
            <v>10766.880000000001</v>
          </cell>
          <cell r="L287">
            <v>64233.119999999995</v>
          </cell>
          <cell r="M287" t="str">
            <v>M</v>
          </cell>
        </row>
        <row r="288">
          <cell r="B288" t="str">
            <v>JOSE MANUEL PERDOMO BRUJAN</v>
          </cell>
          <cell r="C288" t="str">
            <v>INGENIERO</v>
          </cell>
          <cell r="D288" t="str">
            <v>VICEMINISTERIO DE ENERGIA</v>
          </cell>
          <cell r="E288" t="str">
            <v>CARÁCTER TEMPORAL</v>
          </cell>
          <cell r="F288">
            <v>60000</v>
          </cell>
          <cell r="G288">
            <v>1722</v>
          </cell>
          <cell r="H288">
            <v>1824</v>
          </cell>
          <cell r="I288">
            <v>3486.68</v>
          </cell>
          <cell r="J288">
            <v>25</v>
          </cell>
          <cell r="K288">
            <v>7057.68</v>
          </cell>
          <cell r="L288">
            <v>52942.32</v>
          </cell>
          <cell r="M288" t="str">
            <v>M</v>
          </cell>
        </row>
        <row r="289">
          <cell r="B289" t="str">
            <v>FERNANDO ANTONIO GARCIA GARCIA</v>
          </cell>
          <cell r="C289" t="str">
            <v>INGENIERO SUPERVISOR</v>
          </cell>
          <cell r="D289" t="str">
            <v>VICEMINISTERIO DE ENERGIA</v>
          </cell>
          <cell r="E289" t="str">
            <v>CARÁCTER TEMPORAL</v>
          </cell>
          <cell r="F289">
            <v>75000</v>
          </cell>
          <cell r="G289">
            <v>2152.5</v>
          </cell>
          <cell r="H289">
            <v>2280</v>
          </cell>
          <cell r="I289">
            <v>1825.07</v>
          </cell>
          <cell r="J289">
            <v>3775</v>
          </cell>
          <cell r="K289">
            <v>10032.57</v>
          </cell>
          <cell r="L289">
            <v>64967.43</v>
          </cell>
          <cell r="M289" t="str">
            <v>M</v>
          </cell>
        </row>
        <row r="290">
          <cell r="B290" t="str">
            <v>ELEYNI MARIA DIAZ FABIAN</v>
          </cell>
          <cell r="C290" t="str">
            <v>ARQUITECTO (A)</v>
          </cell>
          <cell r="D290" t="str">
            <v>DIRECCION ADMINISTRATIVA FINANCIERA- MEM</v>
          </cell>
          <cell r="E290" t="str">
            <v>CARÁCTER TEMPORAL</v>
          </cell>
          <cell r="F290">
            <v>80000</v>
          </cell>
          <cell r="G290">
            <v>2296</v>
          </cell>
          <cell r="H290">
            <v>2432</v>
          </cell>
          <cell r="I290">
            <v>7400.87</v>
          </cell>
          <cell r="J290">
            <v>8145.8</v>
          </cell>
          <cell r="K290">
            <v>20274.669999999998</v>
          </cell>
          <cell r="L290">
            <v>59725.33</v>
          </cell>
          <cell r="M290" t="str">
            <v>F</v>
          </cell>
        </row>
        <row r="291">
          <cell r="B291" t="str">
            <v>JOSE RAFAEL ZABALA BURGOS</v>
          </cell>
          <cell r="C291" t="str">
            <v>ARQUITECTO (A)</v>
          </cell>
          <cell r="D291" t="str">
            <v>DIRECCION ADMINISTRATIVA FINANCIERA- MEM</v>
          </cell>
          <cell r="E291" t="str">
            <v>CARÁCTER TEMPORAL</v>
          </cell>
          <cell r="F291">
            <v>80000</v>
          </cell>
          <cell r="G291">
            <v>2296</v>
          </cell>
          <cell r="H291">
            <v>2432</v>
          </cell>
          <cell r="I291">
            <v>7400.87</v>
          </cell>
          <cell r="J291">
            <v>25</v>
          </cell>
          <cell r="K291">
            <v>12153.869999999999</v>
          </cell>
          <cell r="L291">
            <v>67846.13</v>
          </cell>
          <cell r="M291" t="str">
            <v>M</v>
          </cell>
        </row>
        <row r="292">
          <cell r="B292" t="str">
            <v>MARLENIN JEANLIZ LANTIGUA NINA</v>
          </cell>
          <cell r="C292" t="str">
            <v>ARQUITECTO (A)</v>
          </cell>
          <cell r="D292" t="str">
            <v>VICEMINISTERIO DE AHORRO ENERGETICO GUBE</v>
          </cell>
          <cell r="E292" t="str">
            <v>CARÁCTER TEMPORAL</v>
          </cell>
          <cell r="F292">
            <v>85000</v>
          </cell>
          <cell r="G292">
            <v>2439.5</v>
          </cell>
          <cell r="H292">
            <v>2584</v>
          </cell>
          <cell r="I292">
            <v>8576.99</v>
          </cell>
          <cell r="J292">
            <v>25</v>
          </cell>
          <cell r="K292">
            <v>13625.49</v>
          </cell>
          <cell r="L292">
            <v>71374.509999999995</v>
          </cell>
          <cell r="M292" t="str">
            <v>F</v>
          </cell>
        </row>
        <row r="293">
          <cell r="B293" t="str">
            <v>MARTHA MARIA PEREZ VARGAS</v>
          </cell>
          <cell r="C293" t="str">
            <v>ARQUITECTO (A)</v>
          </cell>
          <cell r="D293" t="str">
            <v>VICEMINISTERIO DE ENERGIA</v>
          </cell>
          <cell r="E293" t="str">
            <v>CARÁCTER TEMPORAL</v>
          </cell>
          <cell r="F293">
            <v>60000</v>
          </cell>
          <cell r="G293">
            <v>1722</v>
          </cell>
          <cell r="H293">
            <v>1824</v>
          </cell>
          <cell r="I293">
            <v>3486.68</v>
          </cell>
          <cell r="J293">
            <v>25</v>
          </cell>
          <cell r="K293">
            <v>7057.68</v>
          </cell>
          <cell r="L293">
            <v>52942.32</v>
          </cell>
          <cell r="M293" t="str">
            <v>F</v>
          </cell>
        </row>
        <row r="294">
          <cell r="B294" t="str">
            <v>MIGUEL ANGEL NATERA FRIAS</v>
          </cell>
          <cell r="C294" t="str">
            <v>ARQUITECTO (A)</v>
          </cell>
          <cell r="D294" t="str">
            <v>DIRECCION ADMINISTRATIVA FINANCIERA- MEM</v>
          </cell>
          <cell r="E294" t="str">
            <v>CARÁCTER TEMPORAL</v>
          </cell>
          <cell r="F294">
            <v>80000</v>
          </cell>
          <cell r="G294">
            <v>2296</v>
          </cell>
          <cell r="H294">
            <v>2432</v>
          </cell>
          <cell r="I294">
            <v>7400.87</v>
          </cell>
          <cell r="J294">
            <v>24025</v>
          </cell>
          <cell r="K294">
            <v>36153.869999999995</v>
          </cell>
          <cell r="L294">
            <v>43846.130000000005</v>
          </cell>
          <cell r="M294" t="str">
            <v>M</v>
          </cell>
        </row>
        <row r="295">
          <cell r="B295" t="str">
            <v>BAYOAN NORBERTO SOTO GARCIA</v>
          </cell>
          <cell r="C295" t="str">
            <v>ARQUITECTO (A)</v>
          </cell>
          <cell r="D295" t="str">
            <v>VICEMINISTERIO DE AHORRO ENERGETICO GUBE</v>
          </cell>
          <cell r="E295" t="str">
            <v>CARÁCTER TEMPORAL</v>
          </cell>
          <cell r="F295">
            <v>85000</v>
          </cell>
          <cell r="G295">
            <v>2439.5</v>
          </cell>
          <cell r="H295">
            <v>2584</v>
          </cell>
          <cell r="I295">
            <v>8576.99</v>
          </cell>
          <cell r="J295">
            <v>25</v>
          </cell>
          <cell r="K295">
            <v>13625.49</v>
          </cell>
          <cell r="L295">
            <v>71374.509999999995</v>
          </cell>
          <cell r="M295" t="str">
            <v>M</v>
          </cell>
        </row>
        <row r="296">
          <cell r="B296" t="str">
            <v>ANDERSON DUVERGE ALMONTE</v>
          </cell>
          <cell r="C296" t="str">
            <v>TOPOGRAFO (A)</v>
          </cell>
          <cell r="D296" t="str">
            <v>VICEMINISTERIO DE ENERGIA</v>
          </cell>
          <cell r="E296" t="str">
            <v>CARÁCTER TEMPORAL</v>
          </cell>
          <cell r="F296">
            <v>60000</v>
          </cell>
          <cell r="G296">
            <v>1722</v>
          </cell>
          <cell r="H296">
            <v>1824</v>
          </cell>
          <cell r="J296">
            <v>25</v>
          </cell>
          <cell r="K296">
            <v>3571</v>
          </cell>
          <cell r="L296">
            <v>56429</v>
          </cell>
          <cell r="M296" t="str">
            <v>M</v>
          </cell>
        </row>
        <row r="297">
          <cell r="B297" t="str">
            <v>JORGE LUIS SANCHEZ VASQUEZ</v>
          </cell>
          <cell r="C297" t="str">
            <v>AGRIMENSOR</v>
          </cell>
          <cell r="D297" t="str">
            <v>VICEMINISTERIO DE MINA</v>
          </cell>
          <cell r="E297" t="str">
            <v>CARÁCTER TEMPORAL</v>
          </cell>
          <cell r="F297">
            <v>60000</v>
          </cell>
          <cell r="G297">
            <v>1722</v>
          </cell>
          <cell r="H297">
            <v>1824</v>
          </cell>
          <cell r="I297">
            <v>3486.68</v>
          </cell>
          <cell r="J297">
            <v>7345.8</v>
          </cell>
          <cell r="K297">
            <v>14378.48</v>
          </cell>
          <cell r="L297">
            <v>45621.520000000004</v>
          </cell>
          <cell r="M297" t="str">
            <v>M</v>
          </cell>
        </row>
        <row r="298">
          <cell r="B298" t="str">
            <v>HECTOR JOAQUIN DIAZ MENDEZ</v>
          </cell>
          <cell r="C298" t="str">
            <v>GEOLOGO (A)</v>
          </cell>
          <cell r="D298" t="str">
            <v>VICEMINISTERIO DE MINA</v>
          </cell>
          <cell r="E298" t="str">
            <v>CARÁCTER TEMPORAL</v>
          </cell>
          <cell r="F298">
            <v>100000</v>
          </cell>
          <cell r="G298">
            <v>2870</v>
          </cell>
          <cell r="H298">
            <v>3040</v>
          </cell>
          <cell r="I298">
            <v>12105.37</v>
          </cell>
          <cell r="J298">
            <v>25</v>
          </cell>
          <cell r="K298">
            <v>18040.370000000003</v>
          </cell>
          <cell r="L298">
            <v>81959.63</v>
          </cell>
          <cell r="M298" t="str">
            <v>M</v>
          </cell>
        </row>
        <row r="299">
          <cell r="B299" t="str">
            <v>GABRIEL ARTURO VASQUEZ DE LEON</v>
          </cell>
          <cell r="C299" t="str">
            <v>GEOLOGO (A)</v>
          </cell>
          <cell r="D299" t="str">
            <v>VICEMINISTERIO DE HIDROCARBUROS</v>
          </cell>
          <cell r="E299" t="str">
            <v>CARÁCTER TEMPORAL</v>
          </cell>
          <cell r="F299">
            <v>85000</v>
          </cell>
          <cell r="G299">
            <v>2439.5</v>
          </cell>
          <cell r="H299">
            <v>2584</v>
          </cell>
          <cell r="I299">
            <v>8576.99</v>
          </cell>
          <cell r="J299">
            <v>25</v>
          </cell>
          <cell r="K299">
            <v>13625.49</v>
          </cell>
          <cell r="L299">
            <v>71374.509999999995</v>
          </cell>
          <cell r="M299" t="str">
            <v>M</v>
          </cell>
        </row>
        <row r="300">
          <cell r="B300" t="str">
            <v>KENNY LEONEL AGRAMONTE ROSA</v>
          </cell>
          <cell r="C300" t="str">
            <v>GEOLOGO (A)</v>
          </cell>
          <cell r="D300" t="str">
            <v>DEPARTAMENTO DE PROMOCION MINERA- MEM</v>
          </cell>
          <cell r="E300" t="str">
            <v>CARÁCTER TEMPORAL</v>
          </cell>
          <cell r="F300">
            <v>80000</v>
          </cell>
          <cell r="G300">
            <v>2296</v>
          </cell>
          <cell r="H300">
            <v>2432</v>
          </cell>
          <cell r="J300">
            <v>25</v>
          </cell>
          <cell r="K300">
            <v>4753</v>
          </cell>
          <cell r="L300">
            <v>75247</v>
          </cell>
          <cell r="M300" t="str">
            <v>M</v>
          </cell>
        </row>
        <row r="301">
          <cell r="B301" t="str">
            <v>ARTURO NUÑEZ DELGADO</v>
          </cell>
          <cell r="C301" t="str">
            <v>OPERADOR (A)</v>
          </cell>
          <cell r="D301" t="str">
            <v>VICEMINISTERIO DE ENERGIA</v>
          </cell>
          <cell r="E301" t="str">
            <v>CARÁCTER TEMPORAL</v>
          </cell>
          <cell r="F301">
            <v>40000</v>
          </cell>
          <cell r="G301">
            <v>1148</v>
          </cell>
          <cell r="H301">
            <v>1216</v>
          </cell>
          <cell r="J301">
            <v>10025</v>
          </cell>
          <cell r="K301">
            <v>12389</v>
          </cell>
          <cell r="L301">
            <v>27611</v>
          </cell>
          <cell r="M301" t="str">
            <v>M</v>
          </cell>
        </row>
        <row r="302">
          <cell r="B302" t="str">
            <v>ELIANA JOAQUINA LEDESMA MEJIA</v>
          </cell>
          <cell r="C302" t="str">
            <v>PERIODISTA</v>
          </cell>
          <cell r="D302" t="str">
            <v>DIRECCION DE COMUNICACIONES- MEM</v>
          </cell>
          <cell r="E302" t="str">
            <v>CARÁCTER TEMPORAL</v>
          </cell>
          <cell r="F302">
            <v>70000</v>
          </cell>
          <cell r="G302">
            <v>2009</v>
          </cell>
          <cell r="H302">
            <v>2128</v>
          </cell>
          <cell r="I302">
            <v>5368.48</v>
          </cell>
          <cell r="J302">
            <v>25</v>
          </cell>
          <cell r="K302">
            <v>9530.48</v>
          </cell>
          <cell r="L302">
            <v>60469.520000000004</v>
          </cell>
          <cell r="M302" t="str">
            <v>F</v>
          </cell>
        </row>
        <row r="303">
          <cell r="B303" t="str">
            <v>ELOY ALBERTO TEJERA SANCHEZ</v>
          </cell>
          <cell r="C303" t="str">
            <v>PERIODISTA</v>
          </cell>
          <cell r="D303" t="str">
            <v>DIRECCION DE COMUNICACIONES- MEM</v>
          </cell>
          <cell r="E303" t="str">
            <v>CARÁCTER TEMPORAL</v>
          </cell>
          <cell r="F303">
            <v>70000</v>
          </cell>
          <cell r="G303">
            <v>2009</v>
          </cell>
          <cell r="H303">
            <v>2128</v>
          </cell>
          <cell r="I303">
            <v>5368.48</v>
          </cell>
          <cell r="J303">
            <v>25</v>
          </cell>
          <cell r="K303">
            <v>9530.48</v>
          </cell>
          <cell r="L303">
            <v>60469.520000000004</v>
          </cell>
          <cell r="M303" t="str">
            <v>M</v>
          </cell>
        </row>
        <row r="304">
          <cell r="B304" t="str">
            <v>LUZ VIDARMA SANCHEZ CLASE</v>
          </cell>
          <cell r="C304" t="str">
            <v>PERIODISTA</v>
          </cell>
          <cell r="D304" t="str">
            <v>DIRECCION DE COMUNICACIONES- MEM</v>
          </cell>
          <cell r="E304" t="str">
            <v>CARÁCTER TEMPORAL</v>
          </cell>
          <cell r="F304">
            <v>70000</v>
          </cell>
          <cell r="G304">
            <v>2009</v>
          </cell>
          <cell r="H304">
            <v>2128</v>
          </cell>
          <cell r="I304">
            <v>5368.48</v>
          </cell>
          <cell r="J304">
            <v>21025</v>
          </cell>
          <cell r="K304">
            <v>30530.48</v>
          </cell>
          <cell r="L304">
            <v>39469.520000000004</v>
          </cell>
          <cell r="M304" t="str">
            <v>F</v>
          </cell>
        </row>
        <row r="305">
          <cell r="B305" t="str">
            <v>JOBINO HERNANDEZ GONZALEZ</v>
          </cell>
          <cell r="C305" t="str">
            <v>PERIODISTA</v>
          </cell>
          <cell r="D305" t="str">
            <v>DIRECCION DE COMUNICACIONES- MEM</v>
          </cell>
          <cell r="E305" t="str">
            <v>CARÁCTER TEMPORAL</v>
          </cell>
          <cell r="F305">
            <v>70000</v>
          </cell>
          <cell r="G305">
            <v>2009</v>
          </cell>
          <cell r="H305">
            <v>2128</v>
          </cell>
          <cell r="I305">
            <v>5368.48</v>
          </cell>
          <cell r="J305">
            <v>25</v>
          </cell>
          <cell r="K305">
            <v>9530.48</v>
          </cell>
          <cell r="L305">
            <v>60469.520000000004</v>
          </cell>
          <cell r="M305" t="str">
            <v>M</v>
          </cell>
        </row>
        <row r="306">
          <cell r="B306" t="str">
            <v>CANDY AMERCY MATEO MONTERO</v>
          </cell>
          <cell r="C306" t="str">
            <v>MEDICO</v>
          </cell>
          <cell r="D306" t="str">
            <v>DIRECCION DE RECURSOS HUMANOS- MEM</v>
          </cell>
          <cell r="E306" t="str">
            <v>CARÁCTER TEMPORAL</v>
          </cell>
          <cell r="F306">
            <v>70000</v>
          </cell>
          <cell r="G306">
            <v>2009</v>
          </cell>
          <cell r="H306">
            <v>2128</v>
          </cell>
          <cell r="I306">
            <v>5368.48</v>
          </cell>
          <cell r="J306">
            <v>25</v>
          </cell>
          <cell r="K306">
            <v>9530.48</v>
          </cell>
          <cell r="L306">
            <v>60469.520000000004</v>
          </cell>
          <cell r="M306" t="str">
            <v>F</v>
          </cell>
        </row>
        <row r="307">
          <cell r="B307" t="str">
            <v>EMMANUEL ALEXANDRO DEL ORBE FILPO</v>
          </cell>
          <cell r="C307" t="str">
            <v>MEDICO</v>
          </cell>
          <cell r="D307" t="str">
            <v>DIRECCION DE RECURSOS HUMANOS- MEM</v>
          </cell>
          <cell r="E307" t="str">
            <v>CARÁCTER TEMPORAL</v>
          </cell>
          <cell r="F307">
            <v>30000</v>
          </cell>
          <cell r="G307">
            <v>861</v>
          </cell>
          <cell r="H307">
            <v>912</v>
          </cell>
          <cell r="J307">
            <v>25</v>
          </cell>
          <cell r="K307">
            <v>1798</v>
          </cell>
          <cell r="L307">
            <v>28202</v>
          </cell>
          <cell r="M307" t="str">
            <v>M</v>
          </cell>
        </row>
        <row r="308">
          <cell r="B308" t="str">
            <v>FELIPE DE LA ROSA CRISOSTOMO</v>
          </cell>
          <cell r="C308" t="str">
            <v>ENFERMERA</v>
          </cell>
          <cell r="D308" t="str">
            <v>DIRECCION DE RECURSOS HUMANOS- MEM</v>
          </cell>
          <cell r="E308" t="str">
            <v>CARÁCTER TEMPORAL</v>
          </cell>
          <cell r="F308">
            <v>60000</v>
          </cell>
          <cell r="G308">
            <v>1722</v>
          </cell>
          <cell r="H308">
            <v>1824</v>
          </cell>
          <cell r="I308">
            <v>3486.68</v>
          </cell>
          <cell r="J308">
            <v>25</v>
          </cell>
          <cell r="K308">
            <v>7057.68</v>
          </cell>
          <cell r="L308">
            <v>52942.32</v>
          </cell>
          <cell r="M308" t="str">
            <v>M</v>
          </cell>
        </row>
        <row r="309">
          <cell r="B309" t="str">
            <v>MARIA SOLEDAD GUANTE GONZALEZ</v>
          </cell>
          <cell r="C309" t="str">
            <v>ENFERMERA</v>
          </cell>
          <cell r="D309" t="str">
            <v>DIRECCION DE RECURSOS HUMANOS- MEM</v>
          </cell>
          <cell r="E309" t="str">
            <v>CARÁCTER TEMPORAL</v>
          </cell>
          <cell r="F309">
            <v>50000</v>
          </cell>
          <cell r="G309">
            <v>1435</v>
          </cell>
          <cell r="H309">
            <v>1520</v>
          </cell>
          <cell r="I309">
            <v>1854</v>
          </cell>
          <cell r="J309">
            <v>5845.8</v>
          </cell>
          <cell r="K309">
            <v>10654.8</v>
          </cell>
          <cell r="L309">
            <v>39345.199999999997</v>
          </cell>
          <cell r="M309" t="str">
            <v>F</v>
          </cell>
        </row>
        <row r="310">
          <cell r="B310" t="str">
            <v>CESAR MIGUEL MARCHENA MOJICA</v>
          </cell>
          <cell r="C310" t="str">
            <v>ENTRENADOR A</v>
          </cell>
          <cell r="D310" t="str">
            <v>DIRECCION ADMINISTRATIVA FINANCIERA- MEM</v>
          </cell>
          <cell r="E310" t="str">
            <v>CARÁCTER TEMPORAL</v>
          </cell>
          <cell r="F310">
            <v>55000</v>
          </cell>
          <cell r="G310">
            <v>1578.5</v>
          </cell>
          <cell r="H310">
            <v>1672</v>
          </cell>
          <cell r="I310">
            <v>2559.6799999999998</v>
          </cell>
          <cell r="J310">
            <v>25</v>
          </cell>
          <cell r="K310">
            <v>5835.18</v>
          </cell>
          <cell r="L310">
            <v>49164.82</v>
          </cell>
          <cell r="M310" t="str">
            <v>M</v>
          </cell>
        </row>
        <row r="311">
          <cell r="B311" t="str">
            <v>ROSENDO GARCIA</v>
          </cell>
          <cell r="C311" t="str">
            <v>ELECTRICISTA</v>
          </cell>
          <cell r="D311" t="str">
            <v>DIRECCION ADMINISTRATIVA FINANCIERA- MEM</v>
          </cell>
          <cell r="E311" t="str">
            <v>CARÁCTER TEMPORAL</v>
          </cell>
          <cell r="F311">
            <v>50000</v>
          </cell>
          <cell r="G311">
            <v>1435</v>
          </cell>
          <cell r="H311">
            <v>1520</v>
          </cell>
          <cell r="I311">
            <v>1854</v>
          </cell>
          <cell r="J311">
            <v>5645.8</v>
          </cell>
          <cell r="K311">
            <v>10454.799999999999</v>
          </cell>
          <cell r="L311">
            <v>39545.199999999997</v>
          </cell>
          <cell r="M311" t="str">
            <v>M</v>
          </cell>
        </row>
        <row r="312">
          <cell r="B312" t="str">
            <v>FRANCIS RAMIREZ ROSARIO</v>
          </cell>
          <cell r="C312" t="str">
            <v>ELECTRICISTA</v>
          </cell>
          <cell r="D312" t="str">
            <v>VICEMINISTERIO DE ENERGIA</v>
          </cell>
          <cell r="E312" t="str">
            <v>CARÁCTER TEMPORAL</v>
          </cell>
          <cell r="F312">
            <v>50000</v>
          </cell>
          <cell r="G312">
            <v>1435</v>
          </cell>
          <cell r="H312">
            <v>1520</v>
          </cell>
          <cell r="I312">
            <v>1854</v>
          </cell>
          <cell r="J312">
            <v>25</v>
          </cell>
          <cell r="K312">
            <v>4834</v>
          </cell>
          <cell r="L312">
            <v>45166</v>
          </cell>
          <cell r="M312" t="str">
            <v>M</v>
          </cell>
        </row>
        <row r="313">
          <cell r="B313" t="str">
            <v>CARLOS AUGUSTO BERNARD MATEO</v>
          </cell>
          <cell r="C313" t="str">
            <v>WEB MASTER</v>
          </cell>
          <cell r="D313" t="str">
            <v>DEPARTAMENTPO DE RELACIONES PUBLICAS- ME</v>
          </cell>
          <cell r="E313" t="str">
            <v>CARÁCTER TEMPORAL</v>
          </cell>
          <cell r="F313">
            <v>70000</v>
          </cell>
          <cell r="G313">
            <v>2009</v>
          </cell>
          <cell r="H313">
            <v>2128</v>
          </cell>
          <cell r="I313">
            <v>5368.48</v>
          </cell>
          <cell r="J313">
            <v>25</v>
          </cell>
          <cell r="K313">
            <v>9530.48</v>
          </cell>
          <cell r="L313">
            <v>60469.520000000004</v>
          </cell>
          <cell r="M313" t="str">
            <v>M</v>
          </cell>
        </row>
        <row r="314">
          <cell r="B314" t="str">
            <v>ENGELS FRIAS OVALLE</v>
          </cell>
          <cell r="C314" t="str">
            <v>WEB MASTER</v>
          </cell>
          <cell r="D314" t="str">
            <v>DIRECCION DE COMUNICACIONES- MEM</v>
          </cell>
          <cell r="E314" t="str">
            <v>CARÁCTER TEMPORAL</v>
          </cell>
          <cell r="F314">
            <v>70000</v>
          </cell>
          <cell r="G314">
            <v>2009</v>
          </cell>
          <cell r="H314">
            <v>2128</v>
          </cell>
          <cell r="I314">
            <v>5368.48</v>
          </cell>
          <cell r="J314">
            <v>25</v>
          </cell>
          <cell r="K314">
            <v>9530.48</v>
          </cell>
          <cell r="L314">
            <v>60469.520000000004</v>
          </cell>
          <cell r="M314" t="str">
            <v>M</v>
          </cell>
        </row>
        <row r="315">
          <cell r="B315" t="str">
            <v>EDICKSON ANEUDIS TEJEDA JAVIER</v>
          </cell>
          <cell r="C315" t="str">
            <v>SOPORTE USUARIO</v>
          </cell>
          <cell r="D315" t="str">
            <v>DEPARTAMENTO DE ADMINISTRACION DEL SERVI</v>
          </cell>
          <cell r="E315" t="str">
            <v>CARÁCTER TEMPORAL</v>
          </cell>
          <cell r="F315">
            <v>50000</v>
          </cell>
          <cell r="G315">
            <v>1435</v>
          </cell>
          <cell r="H315">
            <v>1520</v>
          </cell>
          <cell r="I315">
            <v>1380.77</v>
          </cell>
          <cell r="J315">
            <v>3179.9</v>
          </cell>
          <cell r="K315">
            <v>7515.67</v>
          </cell>
          <cell r="L315">
            <v>42484.33</v>
          </cell>
          <cell r="M315" t="str">
            <v>M</v>
          </cell>
        </row>
        <row r="316">
          <cell r="B316" t="str">
            <v>ROBERT VLADIMIR GARCIA SOTO</v>
          </cell>
          <cell r="C316" t="str">
            <v>SOPORTE USUARIO</v>
          </cell>
          <cell r="D316" t="str">
            <v>DIRECCION DE TECNOLOGIAS DE LA INFORMACI</v>
          </cell>
          <cell r="E316" t="str">
            <v>CARÁCTER TEMPORAL</v>
          </cell>
          <cell r="F316">
            <v>50000</v>
          </cell>
          <cell r="G316">
            <v>1435</v>
          </cell>
          <cell r="H316">
            <v>1520</v>
          </cell>
          <cell r="I316">
            <v>1854</v>
          </cell>
          <cell r="J316">
            <v>1525</v>
          </cell>
          <cell r="K316">
            <v>6334</v>
          </cell>
          <cell r="L316">
            <v>43666</v>
          </cell>
          <cell r="M316" t="str">
            <v>M</v>
          </cell>
        </row>
        <row r="317">
          <cell r="B317" t="str">
            <v>PABLO ARREDONDO BAUTISTA</v>
          </cell>
          <cell r="C317" t="str">
            <v>SOPORTE USUARIO</v>
          </cell>
          <cell r="D317" t="str">
            <v>DEPARTAMENTO DE ADMINISTRACION DEL SERVI</v>
          </cell>
          <cell r="E317" t="str">
            <v>CARÁCTER TEMPORAL</v>
          </cell>
          <cell r="F317">
            <v>55000</v>
          </cell>
          <cell r="G317">
            <v>1578.5</v>
          </cell>
          <cell r="H317">
            <v>1672</v>
          </cell>
          <cell r="I317">
            <v>2323.06</v>
          </cell>
          <cell r="J317">
            <v>12049.880000000001</v>
          </cell>
          <cell r="K317">
            <v>17623.440000000002</v>
          </cell>
          <cell r="L317">
            <v>37376.559999999998</v>
          </cell>
          <cell r="M317" t="str">
            <v>M</v>
          </cell>
        </row>
        <row r="318">
          <cell r="B318" t="str">
            <v>PATRIA MERCEDES VELOZ HIERRO</v>
          </cell>
          <cell r="C318" t="str">
            <v>SOPORTE TECNICO</v>
          </cell>
          <cell r="D318" t="str">
            <v>DIRECCION DE TECNOLOGIAS DE LA INFORMACI</v>
          </cell>
          <cell r="E318" t="str">
            <v>CARÁCTER TEMPORAL</v>
          </cell>
          <cell r="F318">
            <v>50000</v>
          </cell>
          <cell r="G318">
            <v>1435</v>
          </cell>
          <cell r="H318">
            <v>1520</v>
          </cell>
          <cell r="I318">
            <v>1854</v>
          </cell>
          <cell r="J318">
            <v>25</v>
          </cell>
          <cell r="K318">
            <v>4834</v>
          </cell>
          <cell r="L318">
            <v>45166</v>
          </cell>
          <cell r="M318" t="str">
            <v>F</v>
          </cell>
        </row>
        <row r="319">
          <cell r="B319" t="str">
            <v>SANDY MARTINEZ DE JESUS</v>
          </cell>
          <cell r="C319" t="str">
            <v>SOPORTE MESA DE AYUDA</v>
          </cell>
          <cell r="D319" t="str">
            <v>DIRECCION DE TECNOLOGIAS DE LA INFORMACI</v>
          </cell>
          <cell r="E319" t="str">
            <v>CARÁCTER TEMPORAL</v>
          </cell>
          <cell r="F319">
            <v>50000</v>
          </cell>
          <cell r="G319">
            <v>1435</v>
          </cell>
          <cell r="H319">
            <v>1520</v>
          </cell>
          <cell r="I319">
            <v>1854</v>
          </cell>
          <cell r="J319">
            <v>25</v>
          </cell>
          <cell r="K319">
            <v>4834</v>
          </cell>
          <cell r="L319">
            <v>45166</v>
          </cell>
          <cell r="M319" t="str">
            <v>M</v>
          </cell>
        </row>
        <row r="320">
          <cell r="B320" t="str">
            <v>FRANK ANDRES MESA BURGOS</v>
          </cell>
          <cell r="C320" t="str">
            <v>SOPORTE MESA DE AYUDA</v>
          </cell>
          <cell r="D320" t="str">
            <v>DIRECCION DE TECNOLOGIAS DE LA INFORMACI</v>
          </cell>
          <cell r="E320" t="str">
            <v>CARÁCTER TEMPORAL</v>
          </cell>
          <cell r="F320">
            <v>50000</v>
          </cell>
          <cell r="G320">
            <v>1435</v>
          </cell>
          <cell r="H320">
            <v>1520</v>
          </cell>
          <cell r="I320">
            <v>1380.77</v>
          </cell>
          <cell r="J320">
            <v>3179.9</v>
          </cell>
          <cell r="K320">
            <v>7515.67</v>
          </cell>
          <cell r="L320">
            <v>42484.33</v>
          </cell>
          <cell r="M320" t="str">
            <v>M</v>
          </cell>
        </row>
        <row r="321">
          <cell r="B321" t="str">
            <v>HANNEL ALFONSO REYNOSO VEGA</v>
          </cell>
          <cell r="C321" t="str">
            <v>SOPORTE MESA DE AYUDA</v>
          </cell>
          <cell r="D321" t="str">
            <v>DIRECCION DE TECNOLOGIAS DE LA INFORMACI</v>
          </cell>
          <cell r="E321" t="str">
            <v>CARÁCTER TEMPORAL</v>
          </cell>
          <cell r="F321">
            <v>50000</v>
          </cell>
          <cell r="G321">
            <v>1435</v>
          </cell>
          <cell r="H321">
            <v>1520</v>
          </cell>
          <cell r="I321">
            <v>1854</v>
          </cell>
          <cell r="J321">
            <v>25</v>
          </cell>
          <cell r="K321">
            <v>4834</v>
          </cell>
          <cell r="L321">
            <v>45166</v>
          </cell>
          <cell r="M321" t="str">
            <v>M</v>
          </cell>
        </row>
        <row r="322">
          <cell r="B322" t="str">
            <v>LEONEL JOHAN PEÑA SELMO</v>
          </cell>
          <cell r="C322" t="str">
            <v>SOPORTE MESA DE AYUDA</v>
          </cell>
          <cell r="D322" t="str">
            <v>DIRECCION DE TECNOLOGIAS DE LA INFORMACI</v>
          </cell>
          <cell r="E322" t="str">
            <v>CARÁCTER TEMPORAL</v>
          </cell>
          <cell r="F322">
            <v>50000</v>
          </cell>
          <cell r="G322">
            <v>1435</v>
          </cell>
          <cell r="H322">
            <v>1520</v>
          </cell>
          <cell r="I322">
            <v>1854</v>
          </cell>
          <cell r="J322">
            <v>25</v>
          </cell>
          <cell r="K322">
            <v>4834</v>
          </cell>
          <cell r="L322">
            <v>45166</v>
          </cell>
          <cell r="M322" t="str">
            <v>M</v>
          </cell>
        </row>
        <row r="323">
          <cell r="B323" t="str">
            <v>CARLOS JOSE SHEPHARD CRUZ</v>
          </cell>
          <cell r="C323" t="str">
            <v>SOPORTE INFORMATICO</v>
          </cell>
          <cell r="D323" t="str">
            <v>DIRECCION DE TECNOLOGIAS DE LA INFORMACI</v>
          </cell>
          <cell r="E323" t="str">
            <v>CARÁCTER TEMPORAL</v>
          </cell>
          <cell r="F323">
            <v>60000</v>
          </cell>
          <cell r="G323">
            <v>1722</v>
          </cell>
          <cell r="H323">
            <v>1824</v>
          </cell>
          <cell r="I323">
            <v>3486.68</v>
          </cell>
          <cell r="J323">
            <v>25</v>
          </cell>
          <cell r="K323">
            <v>7057.68</v>
          </cell>
          <cell r="L323">
            <v>52942.32</v>
          </cell>
          <cell r="M323" t="str">
            <v>M</v>
          </cell>
        </row>
        <row r="324">
          <cell r="B324" t="str">
            <v>HENRY JUNIOR FELIZ FIGUEROA</v>
          </cell>
          <cell r="C324" t="str">
            <v>SOPORTE INFORMATICO</v>
          </cell>
          <cell r="D324" t="str">
            <v>DIRECCION DE TECNOLOGIAS DE LA INFORMACI</v>
          </cell>
          <cell r="E324" t="str">
            <v>CARÁCTER TEMPORAL</v>
          </cell>
          <cell r="F324">
            <v>50000</v>
          </cell>
          <cell r="G324">
            <v>1435</v>
          </cell>
          <cell r="H324">
            <v>1520</v>
          </cell>
          <cell r="I324">
            <v>1854</v>
          </cell>
          <cell r="J324">
            <v>25</v>
          </cell>
          <cell r="K324">
            <v>4834</v>
          </cell>
          <cell r="L324">
            <v>45166</v>
          </cell>
          <cell r="M324" t="str">
            <v>M</v>
          </cell>
        </row>
        <row r="325">
          <cell r="B325" t="str">
            <v>RAUL EDUARDO OZUNA DELVA</v>
          </cell>
          <cell r="C325" t="str">
            <v>SOPORTE INFORMATICO</v>
          </cell>
          <cell r="D325" t="str">
            <v>DIRECCION DE TECNOLOGIAS DE LA INFORMACI</v>
          </cell>
          <cell r="E325" t="str">
            <v>CARÁCTER TEMPORAL</v>
          </cell>
          <cell r="F325">
            <v>50000</v>
          </cell>
          <cell r="G325">
            <v>1435</v>
          </cell>
          <cell r="H325">
            <v>1520</v>
          </cell>
          <cell r="I325">
            <v>1854</v>
          </cell>
          <cell r="J325">
            <v>25</v>
          </cell>
          <cell r="K325">
            <v>4834</v>
          </cell>
          <cell r="L325">
            <v>45166</v>
          </cell>
          <cell r="M325" t="str">
            <v>M</v>
          </cell>
        </row>
        <row r="326">
          <cell r="B326" t="str">
            <v>PEDRO LUIS MARTINEZ MARTINEZ</v>
          </cell>
          <cell r="C326" t="str">
            <v>SOPORTE INFORMATICO</v>
          </cell>
          <cell r="D326" t="str">
            <v>DIRECCION DE TECNOLOGIAS DE LA INFORMACI</v>
          </cell>
          <cell r="E326" t="str">
            <v>CARÁCTER TEMPORAL</v>
          </cell>
          <cell r="F326">
            <v>50000</v>
          </cell>
          <cell r="G326">
            <v>1435</v>
          </cell>
          <cell r="H326">
            <v>1520</v>
          </cell>
          <cell r="I326">
            <v>1854</v>
          </cell>
          <cell r="J326">
            <v>8570.130000000001</v>
          </cell>
          <cell r="K326">
            <v>13379.130000000001</v>
          </cell>
          <cell r="L326">
            <v>36620.869999999995</v>
          </cell>
          <cell r="M326" t="str">
            <v>M</v>
          </cell>
        </row>
        <row r="327">
          <cell r="B327" t="str">
            <v>FRANCISCO ANTONIO GIL RAMIREZ</v>
          </cell>
          <cell r="C327" t="str">
            <v>SOPORTE TECNICO INFORMATICO</v>
          </cell>
          <cell r="D327" t="str">
            <v>DIRECCION DE TECNOLOGIAS DE LA INFORMACI</v>
          </cell>
          <cell r="E327" t="str">
            <v>CARÁCTER TEMPORAL</v>
          </cell>
          <cell r="F327">
            <v>50000</v>
          </cell>
          <cell r="G327">
            <v>1435</v>
          </cell>
          <cell r="H327">
            <v>1520</v>
          </cell>
          <cell r="I327">
            <v>1854</v>
          </cell>
          <cell r="J327">
            <v>5200.99</v>
          </cell>
          <cell r="K327">
            <v>10009.99</v>
          </cell>
          <cell r="L327">
            <v>39990.01</v>
          </cell>
          <cell r="M327" t="str">
            <v>M</v>
          </cell>
        </row>
        <row r="328">
          <cell r="B328" t="str">
            <v>RICARDO JOSE FABELO SANTANA</v>
          </cell>
          <cell r="C328" t="str">
            <v>ADMINISTRADOR DE REDES</v>
          </cell>
          <cell r="D328" t="str">
            <v>DIRECCION DE TECNOLOGIAS DE LA INFORMACI</v>
          </cell>
          <cell r="E328" t="str">
            <v>CARÁCTER TEMPORAL</v>
          </cell>
          <cell r="F328">
            <v>85000</v>
          </cell>
          <cell r="G328">
            <v>2439.5</v>
          </cell>
          <cell r="H328">
            <v>2584</v>
          </cell>
          <cell r="I328">
            <v>8576.99</v>
          </cell>
          <cell r="J328">
            <v>9610.26</v>
          </cell>
          <cell r="K328">
            <v>23210.75</v>
          </cell>
          <cell r="L328">
            <v>61789.25</v>
          </cell>
          <cell r="M328" t="str">
            <v>M</v>
          </cell>
        </row>
        <row r="329">
          <cell r="B329" t="str">
            <v>MADELIN PERALTA LOPEZ</v>
          </cell>
          <cell r="C329" t="str">
            <v>ADMINISTRADOR BASE DE DATOS</v>
          </cell>
          <cell r="D329" t="str">
            <v>DIRECCION DE TECNOLOGIAS DE LA INFORMACI</v>
          </cell>
          <cell r="E329" t="str">
            <v>CARÁCTER TEMPORAL</v>
          </cell>
          <cell r="F329">
            <v>70000</v>
          </cell>
          <cell r="G329">
            <v>2009</v>
          </cell>
          <cell r="H329">
            <v>2128</v>
          </cell>
          <cell r="I329">
            <v>5368.48</v>
          </cell>
          <cell r="J329">
            <v>25</v>
          </cell>
          <cell r="K329">
            <v>9530.48</v>
          </cell>
          <cell r="L329">
            <v>60469.520000000004</v>
          </cell>
          <cell r="M329" t="str">
            <v>F</v>
          </cell>
        </row>
        <row r="330">
          <cell r="B330" t="str">
            <v>AMAURY ALBERTO LAMARCHE JIMENEZ</v>
          </cell>
          <cell r="C330" t="str">
            <v>ADMINSTRADOR/A SEGURIDAD TECNO</v>
          </cell>
          <cell r="D330" t="str">
            <v>DIRECCION DE TECNOLOGIAS DE LA INFORMACI</v>
          </cell>
          <cell r="E330" t="str">
            <v>CARÁCTER TEMPORAL</v>
          </cell>
          <cell r="F330">
            <v>80000</v>
          </cell>
          <cell r="G330">
            <v>2296</v>
          </cell>
          <cell r="H330">
            <v>2432</v>
          </cell>
          <cell r="I330">
            <v>7400.87</v>
          </cell>
          <cell r="J330">
            <v>1825</v>
          </cell>
          <cell r="K330">
            <v>13953.869999999999</v>
          </cell>
          <cell r="L330">
            <v>66046.13</v>
          </cell>
          <cell r="M330" t="str">
            <v>M</v>
          </cell>
        </row>
        <row r="331">
          <cell r="B331" t="str">
            <v>JOSE MANUEL CARELA MILIANO</v>
          </cell>
          <cell r="C331" t="str">
            <v>ADMINSTRADOR/A SEGURIDAD TECNO</v>
          </cell>
          <cell r="D331" t="str">
            <v>DIRECCION DE TECNOLOGIAS DE LA INFORMACI</v>
          </cell>
          <cell r="E331" t="str">
            <v>CARÁCTER TEMPORAL</v>
          </cell>
          <cell r="F331">
            <v>70000</v>
          </cell>
          <cell r="G331">
            <v>2009</v>
          </cell>
          <cell r="H331">
            <v>2128</v>
          </cell>
          <cell r="I331">
            <v>5368.48</v>
          </cell>
          <cell r="J331">
            <v>6445.8</v>
          </cell>
          <cell r="K331">
            <v>15951.279999999999</v>
          </cell>
          <cell r="L331">
            <v>54048.72</v>
          </cell>
          <cell r="M331" t="str">
            <v>M</v>
          </cell>
        </row>
        <row r="332">
          <cell r="B332" t="str">
            <v>SALVADOR ORTIZ</v>
          </cell>
          <cell r="C332" t="str">
            <v>ASISTENTE</v>
          </cell>
          <cell r="D332" t="str">
            <v>DIRECCION JURIDICA- MEM</v>
          </cell>
          <cell r="E332" t="str">
            <v>CARÁCTER TEMPORAL</v>
          </cell>
          <cell r="F332">
            <v>70000</v>
          </cell>
          <cell r="G332">
            <v>2009</v>
          </cell>
          <cell r="H332">
            <v>2128</v>
          </cell>
          <cell r="I332">
            <v>5368.48</v>
          </cell>
          <cell r="J332">
            <v>25</v>
          </cell>
          <cell r="K332">
            <v>9530.48</v>
          </cell>
          <cell r="L332">
            <v>60469.520000000004</v>
          </cell>
          <cell r="M332" t="str">
            <v>M</v>
          </cell>
        </row>
        <row r="333">
          <cell r="B333" t="str">
            <v>ANEUDYS RAMIREZ GUZMAN</v>
          </cell>
          <cell r="C333" t="str">
            <v>AUXILIAR</v>
          </cell>
          <cell r="D333" t="str">
            <v>DIRECCION ADMINISTRATIVA FINANCIERA- MEM</v>
          </cell>
          <cell r="E333" t="str">
            <v>CARÁCTER TEMPORAL</v>
          </cell>
          <cell r="F333">
            <v>55000</v>
          </cell>
          <cell r="G333">
            <v>1578.5</v>
          </cell>
          <cell r="H333">
            <v>1672</v>
          </cell>
          <cell r="I333">
            <v>2559.6799999999998</v>
          </cell>
          <cell r="J333">
            <v>25</v>
          </cell>
          <cell r="K333">
            <v>5835.18</v>
          </cell>
          <cell r="L333">
            <v>49164.82</v>
          </cell>
          <cell r="M333" t="str">
            <v>M</v>
          </cell>
        </row>
        <row r="334">
          <cell r="B334" t="str">
            <v>ANDERLYN MENDEZ OZUNA</v>
          </cell>
          <cell r="C334" t="str">
            <v>AUXILIAR CONTABILIDAD</v>
          </cell>
          <cell r="D334" t="str">
            <v>DIRECCION ADMINISTRATIVA FINANCIERA- MEM</v>
          </cell>
          <cell r="E334" t="str">
            <v>CARÁCTER TEMPORAL</v>
          </cell>
          <cell r="F334">
            <v>55000</v>
          </cell>
          <cell r="G334">
            <v>1578.5</v>
          </cell>
          <cell r="H334">
            <v>1672</v>
          </cell>
          <cell r="I334">
            <v>2086.44</v>
          </cell>
          <cell r="J334">
            <v>7833.24</v>
          </cell>
          <cell r="K334">
            <v>13170.18</v>
          </cell>
          <cell r="L334">
            <v>41829.82</v>
          </cell>
          <cell r="M334" t="str">
            <v>M</v>
          </cell>
        </row>
        <row r="335">
          <cell r="B335" t="str">
            <v>JENNY DONATY CEPEDA NUÑEZ</v>
          </cell>
          <cell r="C335" t="str">
            <v>OFICIAL DE SERVICIOS</v>
          </cell>
          <cell r="D335" t="str">
            <v>DIRECCION ADMINISTRATIVA FINANCIERA- MEM</v>
          </cell>
          <cell r="E335" t="str">
            <v>CARÁCTER TEMPORAL</v>
          </cell>
          <cell r="F335">
            <v>60000</v>
          </cell>
          <cell r="G335">
            <v>1722</v>
          </cell>
          <cell r="H335">
            <v>1824</v>
          </cell>
          <cell r="I335">
            <v>3486.68</v>
          </cell>
          <cell r="J335">
            <v>16668.54</v>
          </cell>
          <cell r="K335">
            <v>23701.22</v>
          </cell>
          <cell r="L335">
            <v>36298.78</v>
          </cell>
          <cell r="M335" t="str">
            <v>F</v>
          </cell>
        </row>
        <row r="336">
          <cell r="B336" t="str">
            <v>VIRGINIA DOLLY NELLY LOPEZ POLANCO</v>
          </cell>
          <cell r="C336" t="str">
            <v>OFICIAL</v>
          </cell>
          <cell r="D336" t="str">
            <v>DIRECCION ADMINISTRATIVA FINANCIERA- MEM</v>
          </cell>
          <cell r="E336" t="str">
            <v>CARÁCTER TEMPORAL</v>
          </cell>
          <cell r="F336">
            <v>60000</v>
          </cell>
          <cell r="G336">
            <v>1722</v>
          </cell>
          <cell r="H336">
            <v>1824</v>
          </cell>
          <cell r="I336">
            <v>3486.68</v>
          </cell>
          <cell r="J336">
            <v>6524.7199999999993</v>
          </cell>
          <cell r="K336">
            <v>13557.4</v>
          </cell>
          <cell r="L336">
            <v>46442.6</v>
          </cell>
          <cell r="M336" t="str">
            <v>F</v>
          </cell>
        </row>
        <row r="337">
          <cell r="B337" t="str">
            <v>RAFAEL DE JESUS MARTINEZ</v>
          </cell>
          <cell r="C337" t="str">
            <v>OFICIAL DE ATENCION AL CIUDADA</v>
          </cell>
          <cell r="D337" t="str">
            <v>DEPARTAMENTO DE ACCESO A LA INFORMACION</v>
          </cell>
          <cell r="E337" t="str">
            <v>CARÁCTER TEMPORAL</v>
          </cell>
          <cell r="F337">
            <v>60000</v>
          </cell>
          <cell r="G337">
            <v>1722</v>
          </cell>
          <cell r="H337">
            <v>1824</v>
          </cell>
          <cell r="I337">
            <v>3486.68</v>
          </cell>
          <cell r="J337">
            <v>1825</v>
          </cell>
          <cell r="K337">
            <v>8857.68</v>
          </cell>
          <cell r="L337">
            <v>51142.32</v>
          </cell>
          <cell r="M337" t="str">
            <v>M</v>
          </cell>
        </row>
        <row r="338">
          <cell r="B338" t="str">
            <v>CRISTIAN RAFAEL DE JESUS REYNOSO</v>
          </cell>
          <cell r="C338" t="str">
            <v>FACILITADOR</v>
          </cell>
          <cell r="D338" t="str">
            <v>PARQUE TEMATICO DE ENERGIA RENOVABLE</v>
          </cell>
          <cell r="E338" t="str">
            <v>CARÁCTER TEMPORAL</v>
          </cell>
          <cell r="F338">
            <v>45000</v>
          </cell>
          <cell r="G338">
            <v>1291.5</v>
          </cell>
          <cell r="H338">
            <v>1368</v>
          </cell>
          <cell r="I338">
            <v>1148.33</v>
          </cell>
          <cell r="J338">
            <v>5495.8</v>
          </cell>
          <cell r="K338">
            <v>9303.630000000001</v>
          </cell>
          <cell r="L338">
            <v>35696.369999999995</v>
          </cell>
          <cell r="M338" t="str">
            <v>M</v>
          </cell>
        </row>
        <row r="339">
          <cell r="B339" t="str">
            <v>FRANCISCO ALCIBIADES CRUZ JIMENEZ</v>
          </cell>
          <cell r="C339" t="str">
            <v>FACILITADOR</v>
          </cell>
          <cell r="D339" t="str">
            <v>DIRECCION DE ASUNTOS AMBIENTALES Y SOCIA</v>
          </cell>
          <cell r="E339" t="str">
            <v>CARÁCTER TEMPORAL</v>
          </cell>
          <cell r="F339">
            <v>35000</v>
          </cell>
          <cell r="G339">
            <v>1004.5</v>
          </cell>
          <cell r="H339">
            <v>1064</v>
          </cell>
          <cell r="J339">
            <v>25</v>
          </cell>
          <cell r="K339">
            <v>2093.5</v>
          </cell>
          <cell r="L339">
            <v>32906.5</v>
          </cell>
          <cell r="M339" t="str">
            <v>M</v>
          </cell>
        </row>
        <row r="340">
          <cell r="B340" t="str">
            <v>MARIA ALTAGRACIA SANTOS CORDERO</v>
          </cell>
          <cell r="C340" t="str">
            <v>FACILITADOR</v>
          </cell>
          <cell r="D340" t="str">
            <v>DIRECCION DE ASUNTOS AMBIENTALES Y SOCIA</v>
          </cell>
          <cell r="E340" t="str">
            <v>CARÁCTER TEMPORAL</v>
          </cell>
          <cell r="F340">
            <v>40000</v>
          </cell>
          <cell r="G340">
            <v>1148</v>
          </cell>
          <cell r="H340">
            <v>1216</v>
          </cell>
          <cell r="J340">
            <v>3806.99</v>
          </cell>
          <cell r="K340">
            <v>6170.99</v>
          </cell>
          <cell r="L340">
            <v>33829.01</v>
          </cell>
          <cell r="M340" t="str">
            <v>F</v>
          </cell>
        </row>
        <row r="341">
          <cell r="B341" t="str">
            <v>MAGALY HUBIERE MEJIA</v>
          </cell>
          <cell r="C341" t="str">
            <v>FACILITADOR</v>
          </cell>
          <cell r="D341" t="str">
            <v>PARQUE TEMATICO DE ENERGIA RENOVABLE</v>
          </cell>
          <cell r="E341" t="str">
            <v>CARÁCTER TEMPORAL</v>
          </cell>
          <cell r="F341">
            <v>45000</v>
          </cell>
          <cell r="G341">
            <v>1291.5</v>
          </cell>
          <cell r="H341">
            <v>1368</v>
          </cell>
          <cell r="J341">
            <v>25</v>
          </cell>
          <cell r="K341">
            <v>2684.5</v>
          </cell>
          <cell r="L341">
            <v>42315.5</v>
          </cell>
          <cell r="M341" t="str">
            <v>F</v>
          </cell>
        </row>
        <row r="342">
          <cell r="B342" t="str">
            <v>DANAIRE DE JESUS</v>
          </cell>
          <cell r="C342" t="str">
            <v>FACILITADOR</v>
          </cell>
          <cell r="D342" t="str">
            <v>PARQUE TEMATICO DE ENERGIA RENOVABLE</v>
          </cell>
          <cell r="E342" t="str">
            <v>CARÁCTER TEMPORAL</v>
          </cell>
          <cell r="F342">
            <v>40000</v>
          </cell>
          <cell r="G342">
            <v>1148</v>
          </cell>
          <cell r="H342">
            <v>1216</v>
          </cell>
          <cell r="J342">
            <v>2025</v>
          </cell>
          <cell r="K342">
            <v>4389</v>
          </cell>
          <cell r="L342">
            <v>35611</v>
          </cell>
          <cell r="M342" t="str">
            <v>F</v>
          </cell>
        </row>
        <row r="343">
          <cell r="B343" t="str">
            <v>DIONIS VLADIMIR OZORIO HERRERA</v>
          </cell>
          <cell r="C343" t="str">
            <v>FACILITADOR</v>
          </cell>
          <cell r="D343" t="str">
            <v>DIRECCION ADMINISTRATIVA FINANCIERA- MEM</v>
          </cell>
          <cell r="E343" t="str">
            <v>CARÁCTER TEMPORAL</v>
          </cell>
          <cell r="F343">
            <v>90000</v>
          </cell>
          <cell r="G343">
            <v>2583</v>
          </cell>
          <cell r="H343">
            <v>2736</v>
          </cell>
          <cell r="I343">
            <v>9753.1200000000008</v>
          </cell>
          <cell r="J343">
            <v>7225</v>
          </cell>
          <cell r="K343">
            <v>22297.120000000003</v>
          </cell>
          <cell r="L343">
            <v>67702.880000000005</v>
          </cell>
          <cell r="M343" t="str">
            <v>M</v>
          </cell>
        </row>
        <row r="344">
          <cell r="B344" t="str">
            <v>EDISBERTO MORROBEL BATISTA</v>
          </cell>
          <cell r="C344" t="str">
            <v>FACILITADOR</v>
          </cell>
          <cell r="D344" t="str">
            <v>DIRECCION DE ASUNTOS AMBIENTALES Y SOCIA</v>
          </cell>
          <cell r="E344" t="str">
            <v>CARÁCTER TEMPORAL</v>
          </cell>
          <cell r="F344">
            <v>50000</v>
          </cell>
          <cell r="G344">
            <v>1435</v>
          </cell>
          <cell r="H344">
            <v>1520</v>
          </cell>
          <cell r="I344">
            <v>1854</v>
          </cell>
          <cell r="J344">
            <v>25</v>
          </cell>
          <cell r="K344">
            <v>4834</v>
          </cell>
          <cell r="L344">
            <v>45166</v>
          </cell>
          <cell r="M344" t="str">
            <v>M</v>
          </cell>
        </row>
        <row r="345">
          <cell r="B345" t="str">
            <v>YAMELY ELIZABETH RODRIGUEZ DIAZ</v>
          </cell>
          <cell r="C345" t="str">
            <v>FACILITADOR</v>
          </cell>
          <cell r="D345" t="str">
            <v>PARQUE TEMATICO DE ENERGIA RENOVABLE</v>
          </cell>
          <cell r="E345" t="str">
            <v>CARÁCTER TEMPORAL</v>
          </cell>
          <cell r="F345">
            <v>30000</v>
          </cell>
          <cell r="G345">
            <v>861</v>
          </cell>
          <cell r="H345">
            <v>912</v>
          </cell>
          <cell r="J345">
            <v>1602.45</v>
          </cell>
          <cell r="K345">
            <v>3375.45</v>
          </cell>
          <cell r="L345">
            <v>26624.55</v>
          </cell>
          <cell r="M345" t="str">
            <v>F</v>
          </cell>
        </row>
        <row r="346">
          <cell r="B346" t="str">
            <v>ARNALDA ALTAGRACIA DEL CARMEN BEJARA</v>
          </cell>
          <cell r="C346" t="str">
            <v>FACILITADOR</v>
          </cell>
          <cell r="D346" t="str">
            <v>DIRECCION DE COMUNICACIONES- MEM</v>
          </cell>
          <cell r="E346" t="str">
            <v>CARÁCTER TEMPORAL</v>
          </cell>
          <cell r="F346">
            <v>90000</v>
          </cell>
          <cell r="G346">
            <v>2583</v>
          </cell>
          <cell r="H346">
            <v>2736</v>
          </cell>
          <cell r="I346">
            <v>9753.1200000000008</v>
          </cell>
          <cell r="J346">
            <v>25</v>
          </cell>
          <cell r="K346">
            <v>15097.12</v>
          </cell>
          <cell r="L346">
            <v>74902.880000000005</v>
          </cell>
          <cell r="M346" t="str">
            <v>F</v>
          </cell>
        </row>
        <row r="347">
          <cell r="B347" t="str">
            <v>MARIELLA DEL CARMEN MATEO VILLANUEVA</v>
          </cell>
          <cell r="C347" t="str">
            <v>FACILITADOR</v>
          </cell>
          <cell r="D347" t="str">
            <v>VICEMINISTERIO DE ENERGIA NUCLEAR</v>
          </cell>
          <cell r="E347" t="str">
            <v>CARÁCTER TEMPORAL</v>
          </cell>
          <cell r="F347">
            <v>80000</v>
          </cell>
          <cell r="G347">
            <v>2296</v>
          </cell>
          <cell r="H347">
            <v>2432</v>
          </cell>
          <cell r="I347">
            <v>7400.87</v>
          </cell>
          <cell r="J347">
            <v>25</v>
          </cell>
          <cell r="K347">
            <v>12153.869999999999</v>
          </cell>
          <cell r="L347">
            <v>67846.13</v>
          </cell>
          <cell r="M347" t="str">
            <v>F</v>
          </cell>
        </row>
        <row r="348">
          <cell r="B348" t="str">
            <v>PORFIRIO ANTONIO VICIOSO LAMAR</v>
          </cell>
          <cell r="C348" t="str">
            <v>FACILITADOR</v>
          </cell>
          <cell r="D348" t="str">
            <v>DIRECCION DE ASUNTOS AMBIENTALES Y SOCIA</v>
          </cell>
          <cell r="E348" t="str">
            <v>CARÁCTER TEMPORAL</v>
          </cell>
          <cell r="F348">
            <v>35000</v>
          </cell>
          <cell r="G348">
            <v>1004.5</v>
          </cell>
          <cell r="H348">
            <v>1064</v>
          </cell>
          <cell r="J348">
            <v>25</v>
          </cell>
          <cell r="K348">
            <v>2093.5</v>
          </cell>
          <cell r="L348">
            <v>32906.5</v>
          </cell>
          <cell r="M348" t="str">
            <v>M</v>
          </cell>
        </row>
        <row r="349">
          <cell r="B349" t="str">
            <v>ARIEL ELIAS NUÑEZ GARCIA</v>
          </cell>
          <cell r="C349" t="str">
            <v>FACILITADOR PROVINCIAL</v>
          </cell>
          <cell r="D349" t="str">
            <v>DIRECCION DE ASUNTOS AMBIENTALES Y SOCIA</v>
          </cell>
          <cell r="E349" t="str">
            <v>CARÁCTER TEMPORAL</v>
          </cell>
          <cell r="F349">
            <v>40000</v>
          </cell>
          <cell r="G349">
            <v>1148</v>
          </cell>
          <cell r="H349">
            <v>1216</v>
          </cell>
          <cell r="I349">
            <v>0.02</v>
          </cell>
          <cell r="J349">
            <v>25</v>
          </cell>
          <cell r="K349">
            <v>2389.02</v>
          </cell>
          <cell r="L349">
            <v>37610.980000000003</v>
          </cell>
          <cell r="M349" t="str">
            <v>M</v>
          </cell>
        </row>
        <row r="350">
          <cell r="B350" t="str">
            <v>SANDY ADALBERTO RAMIREZ GARCIA</v>
          </cell>
          <cell r="C350" t="str">
            <v>FACILITADOR PROVINCIAL</v>
          </cell>
          <cell r="D350" t="str">
            <v>DIRECCION DE ASUNTOS AMBIENTALES Y SOCIA</v>
          </cell>
          <cell r="E350" t="str">
            <v>CARÁCTER TEMPORAL</v>
          </cell>
          <cell r="F350">
            <v>50000</v>
          </cell>
          <cell r="G350">
            <v>1435</v>
          </cell>
          <cell r="H350">
            <v>1520</v>
          </cell>
          <cell r="J350">
            <v>25</v>
          </cell>
          <cell r="K350">
            <v>2980</v>
          </cell>
          <cell r="L350">
            <v>47020</v>
          </cell>
          <cell r="M350" t="str">
            <v>M</v>
          </cell>
        </row>
        <row r="351">
          <cell r="B351" t="str">
            <v>CLAUDIO MATEO CABRAL</v>
          </cell>
          <cell r="C351" t="str">
            <v>FACILITADOR PROVINCIAL</v>
          </cell>
          <cell r="D351" t="str">
            <v>DIRECCION DE ASUNTOS AMBIENTALES Y SOCIA</v>
          </cell>
          <cell r="E351" t="str">
            <v>CARÁCTER TEMPORAL</v>
          </cell>
          <cell r="F351">
            <v>50000</v>
          </cell>
          <cell r="G351">
            <v>1435</v>
          </cell>
          <cell r="H351">
            <v>1520</v>
          </cell>
          <cell r="I351">
            <v>1854</v>
          </cell>
          <cell r="J351">
            <v>25</v>
          </cell>
          <cell r="K351">
            <v>4834</v>
          </cell>
          <cell r="L351">
            <v>45166</v>
          </cell>
          <cell r="M351" t="str">
            <v>M</v>
          </cell>
        </row>
        <row r="352">
          <cell r="B352" t="str">
            <v>SANTIAGO SILVERIO</v>
          </cell>
          <cell r="C352" t="str">
            <v>FACILITADOR PROVINCIAL</v>
          </cell>
          <cell r="D352" t="str">
            <v>DIRECCION DE ASUNTOS AMBIENTALES Y SOCIA</v>
          </cell>
          <cell r="E352" t="str">
            <v>CARÁCTER TEMPORAL</v>
          </cell>
          <cell r="F352">
            <v>35000</v>
          </cell>
          <cell r="G352">
            <v>1004.5</v>
          </cell>
          <cell r="H352">
            <v>1064</v>
          </cell>
          <cell r="J352">
            <v>25</v>
          </cell>
          <cell r="K352">
            <v>2093.5</v>
          </cell>
          <cell r="L352">
            <v>32906.5</v>
          </cell>
          <cell r="M352" t="str">
            <v>M</v>
          </cell>
        </row>
        <row r="353">
          <cell r="B353" t="str">
            <v>JOSE RAMON PEÑA DIAZ</v>
          </cell>
          <cell r="C353" t="str">
            <v>FACILITADOR PROVINCIAL</v>
          </cell>
          <cell r="D353" t="str">
            <v>DIRECCION DE ASUNTOS AMBIENTALES Y SOCIA</v>
          </cell>
          <cell r="E353" t="str">
            <v>CARÁCTER TEMPORAL</v>
          </cell>
          <cell r="F353">
            <v>50000</v>
          </cell>
          <cell r="G353">
            <v>1435</v>
          </cell>
          <cell r="H353">
            <v>1520</v>
          </cell>
          <cell r="I353">
            <v>1854</v>
          </cell>
          <cell r="J353">
            <v>25</v>
          </cell>
          <cell r="K353">
            <v>4834</v>
          </cell>
          <cell r="L353">
            <v>45166</v>
          </cell>
          <cell r="M353" t="str">
            <v>M</v>
          </cell>
        </row>
        <row r="354">
          <cell r="B354" t="str">
            <v>BRAULIO RAMON MORETA</v>
          </cell>
          <cell r="C354" t="str">
            <v>FACILITADOR PROVINCIAL</v>
          </cell>
          <cell r="D354" t="str">
            <v>DIRECCION DE ASUNTOS AMBIENTALES Y SOCIA</v>
          </cell>
          <cell r="E354" t="str">
            <v>CARÁCTER TEMPORAL</v>
          </cell>
          <cell r="F354">
            <v>40000</v>
          </cell>
          <cell r="G354">
            <v>1148</v>
          </cell>
          <cell r="H354">
            <v>1216</v>
          </cell>
          <cell r="I354">
            <v>442.65</v>
          </cell>
          <cell r="J354">
            <v>1425</v>
          </cell>
          <cell r="K354">
            <v>4231.6499999999996</v>
          </cell>
          <cell r="L354">
            <v>35768.35</v>
          </cell>
          <cell r="M354" t="str">
            <v>M</v>
          </cell>
        </row>
        <row r="355">
          <cell r="B355" t="str">
            <v>FRANGEL GARCIA ROSARIO</v>
          </cell>
          <cell r="C355" t="str">
            <v>FACILITADOR PROVINCIAL</v>
          </cell>
          <cell r="D355" t="str">
            <v>DIRECCION DE ASUNTOS AMBIENTALES Y SOCIA</v>
          </cell>
          <cell r="E355" t="str">
            <v>CARÁCTER TEMPORAL</v>
          </cell>
          <cell r="F355">
            <v>35000</v>
          </cell>
          <cell r="G355">
            <v>1004.5</v>
          </cell>
          <cell r="H355">
            <v>1064</v>
          </cell>
          <cell r="J355">
            <v>25</v>
          </cell>
          <cell r="K355">
            <v>2093.5</v>
          </cell>
          <cell r="L355">
            <v>32906.5</v>
          </cell>
          <cell r="M355" t="str">
            <v>M</v>
          </cell>
        </row>
        <row r="356">
          <cell r="B356" t="str">
            <v>GLENYS MERCEDES CIPRIAN COSTE</v>
          </cell>
          <cell r="C356" t="str">
            <v>FACILITADOR PROVINCIAL</v>
          </cell>
          <cell r="D356" t="str">
            <v>DIRECCION DE ASUNTOS AMBIENTALES Y SOCIA</v>
          </cell>
          <cell r="E356" t="str">
            <v>CARÁCTER TEMPORAL</v>
          </cell>
          <cell r="F356">
            <v>35000</v>
          </cell>
          <cell r="G356">
            <v>1004.5</v>
          </cell>
          <cell r="H356">
            <v>1064</v>
          </cell>
          <cell r="J356">
            <v>3325</v>
          </cell>
          <cell r="K356">
            <v>5393.5</v>
          </cell>
          <cell r="L356">
            <v>29606.5</v>
          </cell>
          <cell r="M356" t="str">
            <v>F</v>
          </cell>
        </row>
        <row r="357">
          <cell r="B357" t="str">
            <v>HILDA MARIA PEREZ</v>
          </cell>
          <cell r="C357" t="str">
            <v>FACILITADOR PROVINCIAL</v>
          </cell>
          <cell r="D357" t="str">
            <v>DIRECCION DE ASUNTOS AMBIENTALES Y SOCIA</v>
          </cell>
          <cell r="E357" t="str">
            <v>CARÁCTER TEMPORAL</v>
          </cell>
          <cell r="F357">
            <v>35000</v>
          </cell>
          <cell r="G357">
            <v>1004.5</v>
          </cell>
          <cell r="H357">
            <v>1064</v>
          </cell>
          <cell r="J357">
            <v>1075</v>
          </cell>
          <cell r="K357">
            <v>3143.5</v>
          </cell>
          <cell r="L357">
            <v>31856.5</v>
          </cell>
          <cell r="M357" t="str">
            <v>F</v>
          </cell>
        </row>
        <row r="358">
          <cell r="B358" t="str">
            <v>JOSE JOAQUIN DIAZ DIAZ</v>
          </cell>
          <cell r="C358" t="str">
            <v>FACILITADOR PROVINCIAL</v>
          </cell>
          <cell r="D358" t="str">
            <v>DIRECCION DE ASUNTOS AMBIENTALES Y SOCIA</v>
          </cell>
          <cell r="E358" t="str">
            <v>CARÁCTER TEMPORAL</v>
          </cell>
          <cell r="F358">
            <v>35000</v>
          </cell>
          <cell r="G358">
            <v>1004.5</v>
          </cell>
          <cell r="H358">
            <v>1064</v>
          </cell>
          <cell r="J358">
            <v>3525</v>
          </cell>
          <cell r="K358">
            <v>5593.5</v>
          </cell>
          <cell r="L358">
            <v>29406.5</v>
          </cell>
          <cell r="M358" t="str">
            <v>M</v>
          </cell>
        </row>
        <row r="359">
          <cell r="B359" t="str">
            <v>LUZ DEL CARMEN REYES SANTOS</v>
          </cell>
          <cell r="C359" t="str">
            <v>FACILITADOR PROVINCIAL</v>
          </cell>
          <cell r="D359" t="str">
            <v>DIRECCION DE ASUNTOS AMBIENTALES Y SOCIA</v>
          </cell>
          <cell r="E359" t="str">
            <v>CARÁCTER TEMPORAL</v>
          </cell>
          <cell r="F359">
            <v>35000</v>
          </cell>
          <cell r="G359">
            <v>1004.5</v>
          </cell>
          <cell r="H359">
            <v>1064</v>
          </cell>
          <cell r="J359">
            <v>1525</v>
          </cell>
          <cell r="K359">
            <v>3593.5</v>
          </cell>
          <cell r="L359">
            <v>31406.5</v>
          </cell>
          <cell r="M359" t="str">
            <v>F</v>
          </cell>
        </row>
        <row r="360">
          <cell r="B360" t="str">
            <v>MAIKEL ZABALA DIAZ</v>
          </cell>
          <cell r="C360" t="str">
            <v>FACILITADOR PROVINCIAL</v>
          </cell>
          <cell r="D360" t="str">
            <v>DIRECCION DE ASUNTOS AMBIENTALES Y SOCIA</v>
          </cell>
          <cell r="E360" t="str">
            <v>CARÁCTER TEMPORAL</v>
          </cell>
          <cell r="F360">
            <v>35000</v>
          </cell>
          <cell r="G360">
            <v>1004.5</v>
          </cell>
          <cell r="H360">
            <v>1064</v>
          </cell>
          <cell r="J360">
            <v>1075</v>
          </cell>
          <cell r="K360">
            <v>3143.5</v>
          </cell>
          <cell r="L360">
            <v>31856.5</v>
          </cell>
          <cell r="M360" t="str">
            <v>M</v>
          </cell>
        </row>
        <row r="361">
          <cell r="B361" t="str">
            <v>MANOLO GUEVARA MATOS</v>
          </cell>
          <cell r="C361" t="str">
            <v>FACILITADOR PROVINCIAL</v>
          </cell>
          <cell r="D361" t="str">
            <v>DIRECCION DE ASUNTOS AMBIENTALES Y SOCIA</v>
          </cell>
          <cell r="E361" t="str">
            <v>CARÁCTER TEMPORAL</v>
          </cell>
          <cell r="F361">
            <v>35000</v>
          </cell>
          <cell r="G361">
            <v>1004.5</v>
          </cell>
          <cell r="H361">
            <v>1064</v>
          </cell>
          <cell r="J361">
            <v>1775</v>
          </cell>
          <cell r="K361">
            <v>3843.5</v>
          </cell>
          <cell r="L361">
            <v>31156.5</v>
          </cell>
          <cell r="M361" t="str">
            <v>M</v>
          </cell>
        </row>
        <row r="362">
          <cell r="B362" t="str">
            <v>OMAR CASIMIRO ADRIANO PEREZ LORA</v>
          </cell>
          <cell r="C362" t="str">
            <v>FACILITADOR PROVINCIAL</v>
          </cell>
          <cell r="D362" t="str">
            <v>DIRECCION DE ASUNTOS AMBIENTALES Y SOCIA</v>
          </cell>
          <cell r="E362" t="str">
            <v>CARÁCTER TEMPORAL</v>
          </cell>
          <cell r="F362">
            <v>35000</v>
          </cell>
          <cell r="G362">
            <v>1004.5</v>
          </cell>
          <cell r="H362">
            <v>1064</v>
          </cell>
          <cell r="J362">
            <v>2425</v>
          </cell>
          <cell r="K362">
            <v>4493.5</v>
          </cell>
          <cell r="L362">
            <v>30506.5</v>
          </cell>
          <cell r="M362" t="str">
            <v>M</v>
          </cell>
        </row>
        <row r="363">
          <cell r="B363" t="str">
            <v>RAISA JOSE PEREZ</v>
          </cell>
          <cell r="C363" t="str">
            <v>FACILITADOR PROVINCIAL</v>
          </cell>
          <cell r="D363" t="str">
            <v>DIRECCION DE ASUNTOS AMBIENTALES Y SOCIA</v>
          </cell>
          <cell r="E363" t="str">
            <v>CARÁCTER TEMPORAL</v>
          </cell>
          <cell r="F363">
            <v>35000</v>
          </cell>
          <cell r="G363">
            <v>1004.5</v>
          </cell>
          <cell r="H363">
            <v>1064</v>
          </cell>
          <cell r="J363">
            <v>25</v>
          </cell>
          <cell r="K363">
            <v>2093.5</v>
          </cell>
          <cell r="L363">
            <v>32906.5</v>
          </cell>
          <cell r="M363" t="str">
            <v>F</v>
          </cell>
        </row>
        <row r="364">
          <cell r="B364" t="str">
            <v>RODRIGUEZ PAREDEZ MENDEZ</v>
          </cell>
          <cell r="C364" t="str">
            <v>FACILITADOR PROVINCIAL</v>
          </cell>
          <cell r="D364" t="str">
            <v>DIRECCION DE ASUNTOS AMBIENTALES Y SOCIA</v>
          </cell>
          <cell r="E364" t="str">
            <v>CARÁCTER TEMPORAL</v>
          </cell>
          <cell r="F364">
            <v>35000</v>
          </cell>
          <cell r="G364">
            <v>1004.5</v>
          </cell>
          <cell r="H364">
            <v>1064</v>
          </cell>
          <cell r="J364">
            <v>25</v>
          </cell>
          <cell r="K364">
            <v>2093.5</v>
          </cell>
          <cell r="L364">
            <v>32906.5</v>
          </cell>
          <cell r="M364" t="str">
            <v>M</v>
          </cell>
        </row>
        <row r="365">
          <cell r="B365" t="str">
            <v>YOJANSEL PAULINO DE LEON ADAMES</v>
          </cell>
          <cell r="C365" t="str">
            <v>FACILITADOR PROVINCIAL</v>
          </cell>
          <cell r="D365" t="str">
            <v>DIRECCION DE ASUNTOS AMBIENTALES Y SOCIA</v>
          </cell>
          <cell r="E365" t="str">
            <v>CARÁCTER TEMPORAL</v>
          </cell>
          <cell r="F365">
            <v>35000</v>
          </cell>
          <cell r="G365">
            <v>1004.5</v>
          </cell>
          <cell r="H365">
            <v>1064</v>
          </cell>
          <cell r="J365">
            <v>25</v>
          </cell>
          <cell r="K365">
            <v>2093.5</v>
          </cell>
          <cell r="L365">
            <v>32906.5</v>
          </cell>
          <cell r="M365" t="str">
            <v>M</v>
          </cell>
        </row>
        <row r="366">
          <cell r="B366" t="str">
            <v>REYNALDO DIAZ LOPEZ</v>
          </cell>
          <cell r="C366" t="str">
            <v>FACILITADOR PROVINCIAL</v>
          </cell>
          <cell r="D366" t="str">
            <v>DIRECCION DE ASUNTOS AMBIENTALES Y SOCIA</v>
          </cell>
          <cell r="E366" t="str">
            <v>CARÁCTER TEMPORAL</v>
          </cell>
          <cell r="F366">
            <v>45000</v>
          </cell>
          <cell r="G366">
            <v>1291.5</v>
          </cell>
          <cell r="H366">
            <v>1368</v>
          </cell>
          <cell r="J366">
            <v>25</v>
          </cell>
          <cell r="K366">
            <v>2684.5</v>
          </cell>
          <cell r="L366">
            <v>42315.5</v>
          </cell>
          <cell r="M366" t="str">
            <v>M</v>
          </cell>
        </row>
        <row r="367">
          <cell r="B367" t="str">
            <v>YULEIDY NAIDELY RINCON MORILLO</v>
          </cell>
          <cell r="C367" t="str">
            <v>FACILITADOR PROVINCIAL</v>
          </cell>
          <cell r="D367" t="str">
            <v>DIRECCION DE ASUNTOS AMBIENTALES Y SOCIA</v>
          </cell>
          <cell r="E367" t="str">
            <v>CARÁCTER TEMPORAL</v>
          </cell>
          <cell r="F367">
            <v>35000</v>
          </cell>
          <cell r="G367">
            <v>1004.5</v>
          </cell>
          <cell r="H367">
            <v>1064</v>
          </cell>
          <cell r="J367">
            <v>3712.42</v>
          </cell>
          <cell r="K367">
            <v>5780.92</v>
          </cell>
          <cell r="L367">
            <v>29219.08</v>
          </cell>
          <cell r="M367" t="str">
            <v>F</v>
          </cell>
        </row>
        <row r="368">
          <cell r="B368" t="str">
            <v>SUJEIDY DE JESUS BRITO</v>
          </cell>
          <cell r="C368" t="str">
            <v>FACILITADOR PROVINCIAL</v>
          </cell>
          <cell r="D368" t="str">
            <v>DIRECCION DE ASUNTOS AMBIENTALES Y SOCIA</v>
          </cell>
          <cell r="E368" t="str">
            <v>CARÁCTER TEMPORAL</v>
          </cell>
          <cell r="F368">
            <v>35000</v>
          </cell>
          <cell r="G368">
            <v>1004.5</v>
          </cell>
          <cell r="H368">
            <v>1064</v>
          </cell>
          <cell r="J368">
            <v>1775</v>
          </cell>
          <cell r="K368">
            <v>3843.5</v>
          </cell>
          <cell r="L368">
            <v>31156.5</v>
          </cell>
          <cell r="M368" t="str">
            <v>F</v>
          </cell>
        </row>
        <row r="369">
          <cell r="B369" t="str">
            <v>YANCARLOS GUZMAN AQUINO</v>
          </cell>
          <cell r="C369" t="str">
            <v>FACILITADOR PROVINCIAL</v>
          </cell>
          <cell r="D369" t="str">
            <v>DIRECCION DE ASUNTOS AMBIENTALES Y SOCIA</v>
          </cell>
          <cell r="E369" t="str">
            <v>CARÁCTER TEMPORAL</v>
          </cell>
          <cell r="F369">
            <v>35000</v>
          </cell>
          <cell r="G369">
            <v>1004.5</v>
          </cell>
          <cell r="H369">
            <v>1064</v>
          </cell>
          <cell r="J369">
            <v>8514.1899999999987</v>
          </cell>
          <cell r="K369">
            <v>10582.689999999999</v>
          </cell>
          <cell r="L369">
            <v>24417.31</v>
          </cell>
          <cell r="M369" t="str">
            <v>M</v>
          </cell>
        </row>
        <row r="370">
          <cell r="B370" t="str">
            <v>ESCOLASTICA DE LA CRUZ MARTE</v>
          </cell>
          <cell r="C370" t="str">
            <v>FACILITADOR PROVINCIAL</v>
          </cell>
          <cell r="D370" t="str">
            <v>DIRECCION DE ASUNTOS AMBIENTALES Y SOCIA</v>
          </cell>
          <cell r="E370" t="str">
            <v>CARÁCTER TEMPORAL</v>
          </cell>
          <cell r="F370">
            <v>35000</v>
          </cell>
          <cell r="G370">
            <v>1004.5</v>
          </cell>
          <cell r="H370">
            <v>1064</v>
          </cell>
          <cell r="J370">
            <v>25</v>
          </cell>
          <cell r="K370">
            <v>2093.5</v>
          </cell>
          <cell r="L370">
            <v>32906.5</v>
          </cell>
          <cell r="M370" t="str">
            <v>F</v>
          </cell>
        </row>
        <row r="371">
          <cell r="B371" t="str">
            <v>EURIS ALMONTE SANTOS</v>
          </cell>
          <cell r="C371" t="str">
            <v>FACILITADOR PROVINCIAL</v>
          </cell>
          <cell r="D371" t="str">
            <v>DIRECCION DE ASUNTOS AMBIENTALES Y SOCIA</v>
          </cell>
          <cell r="E371" t="str">
            <v>CARÁCTER TEMPORAL</v>
          </cell>
          <cell r="F371">
            <v>35000</v>
          </cell>
          <cell r="G371">
            <v>1004.5</v>
          </cell>
          <cell r="H371">
            <v>1064</v>
          </cell>
          <cell r="J371">
            <v>25</v>
          </cell>
          <cell r="K371">
            <v>2093.5</v>
          </cell>
          <cell r="L371">
            <v>32906.5</v>
          </cell>
          <cell r="M371" t="str">
            <v>M</v>
          </cell>
        </row>
        <row r="372">
          <cell r="B372" t="str">
            <v>EZEQUIEL FELIZ MATOS</v>
          </cell>
          <cell r="C372" t="str">
            <v>FACILITADOR PROVINCIAL</v>
          </cell>
          <cell r="D372" t="str">
            <v>DIRECCION DE ASUNTOS AMBIENTALES Y SOCIA</v>
          </cell>
          <cell r="E372" t="str">
            <v>CARÁCTER TEMPORAL</v>
          </cell>
          <cell r="F372">
            <v>35000</v>
          </cell>
          <cell r="G372">
            <v>1004.5</v>
          </cell>
          <cell r="H372">
            <v>1064</v>
          </cell>
          <cell r="J372">
            <v>25</v>
          </cell>
          <cell r="K372">
            <v>2093.5</v>
          </cell>
          <cell r="L372">
            <v>32906.5</v>
          </cell>
          <cell r="M372" t="str">
            <v>M</v>
          </cell>
        </row>
        <row r="373">
          <cell r="B373" t="str">
            <v>ARGENTINA MARTINEZ NUÑEZ</v>
          </cell>
          <cell r="C373" t="str">
            <v>FACILITADOR PROVINCIAL</v>
          </cell>
          <cell r="D373" t="str">
            <v>DIRECCION DE ASUNTOS AMBIENTALES Y SOCIA</v>
          </cell>
          <cell r="E373" t="str">
            <v>CARÁCTER TEMPORAL</v>
          </cell>
          <cell r="F373">
            <v>35000</v>
          </cell>
          <cell r="G373">
            <v>1004.5</v>
          </cell>
          <cell r="H373">
            <v>1064</v>
          </cell>
          <cell r="J373">
            <v>3309.85</v>
          </cell>
          <cell r="K373">
            <v>5378.35</v>
          </cell>
          <cell r="L373">
            <v>29621.65</v>
          </cell>
          <cell r="M373" t="str">
            <v>F</v>
          </cell>
        </row>
        <row r="374">
          <cell r="B374" t="str">
            <v>GERALDO RADHAME MIESES GIRON</v>
          </cell>
          <cell r="C374" t="str">
            <v>FACILITADOR PROVINCIAL</v>
          </cell>
          <cell r="D374" t="str">
            <v>DIRECCION DE ASUNTOS AMBIENTALES Y SOCIA</v>
          </cell>
          <cell r="E374" t="str">
            <v>CARÁCTER TEMPORAL</v>
          </cell>
          <cell r="F374">
            <v>35000</v>
          </cell>
          <cell r="G374">
            <v>1004.5</v>
          </cell>
          <cell r="H374">
            <v>1064</v>
          </cell>
          <cell r="J374">
            <v>25</v>
          </cell>
          <cell r="K374">
            <v>2093.5</v>
          </cell>
          <cell r="L374">
            <v>32906.5</v>
          </cell>
          <cell r="M374" t="str">
            <v>M</v>
          </cell>
        </row>
        <row r="375">
          <cell r="B375" t="str">
            <v>GRISELDA GIRON BRITO</v>
          </cell>
          <cell r="C375" t="str">
            <v>FACILITADOR PROVINCIAL</v>
          </cell>
          <cell r="D375" t="str">
            <v>DIRECCION DE ASUNTOS AMBIENTALES Y SOCIA</v>
          </cell>
          <cell r="E375" t="str">
            <v>CARÁCTER TEMPORAL</v>
          </cell>
          <cell r="F375">
            <v>35000</v>
          </cell>
          <cell r="G375">
            <v>1004.5</v>
          </cell>
          <cell r="H375">
            <v>1064</v>
          </cell>
          <cell r="J375">
            <v>2136.7600000000002</v>
          </cell>
          <cell r="K375">
            <v>4205.26</v>
          </cell>
          <cell r="L375">
            <v>30794.739999999998</v>
          </cell>
          <cell r="M375" t="str">
            <v>F</v>
          </cell>
        </row>
        <row r="376">
          <cell r="B376" t="str">
            <v>ANTONIO ZURISADAY REYES GOMEZ</v>
          </cell>
          <cell r="C376" t="str">
            <v>LISTERO</v>
          </cell>
          <cell r="D376" t="str">
            <v>VICEMINISTERIO DE ENERGIA</v>
          </cell>
          <cell r="E376" t="str">
            <v>CARÁCTER TEMPORAL</v>
          </cell>
          <cell r="F376">
            <v>50000</v>
          </cell>
          <cell r="G376">
            <v>1435</v>
          </cell>
          <cell r="H376">
            <v>1520</v>
          </cell>
          <cell r="I376">
            <v>1854</v>
          </cell>
          <cell r="J376">
            <v>25</v>
          </cell>
          <cell r="K376">
            <v>4834</v>
          </cell>
          <cell r="L376">
            <v>45166</v>
          </cell>
          <cell r="M376" t="str">
            <v>M</v>
          </cell>
        </row>
        <row r="377">
          <cell r="B377" t="str">
            <v>NICOLAS REYNOSO LUCIANO</v>
          </cell>
          <cell r="C377" t="str">
            <v>LISTERO</v>
          </cell>
          <cell r="D377" t="str">
            <v>VICEMINISTERIO DE ENERGIA</v>
          </cell>
          <cell r="E377" t="str">
            <v>CARÁCTER TEMPORAL</v>
          </cell>
          <cell r="F377">
            <v>50000</v>
          </cell>
          <cell r="G377">
            <v>1435</v>
          </cell>
          <cell r="H377">
            <v>1520</v>
          </cell>
          <cell r="I377">
            <v>1854</v>
          </cell>
          <cell r="J377">
            <v>25</v>
          </cell>
          <cell r="K377">
            <v>4834</v>
          </cell>
          <cell r="L377">
            <v>45166</v>
          </cell>
          <cell r="M377" t="str">
            <v>M</v>
          </cell>
        </row>
        <row r="378">
          <cell r="B378" t="str">
            <v>RIGOBERTO PEÑA</v>
          </cell>
          <cell r="C378" t="str">
            <v>LISTERO</v>
          </cell>
          <cell r="D378" t="str">
            <v>VICEMINISTERIO DE ENERGIA</v>
          </cell>
          <cell r="E378" t="str">
            <v>CARÁCTER TEMPORAL</v>
          </cell>
          <cell r="F378">
            <v>50000</v>
          </cell>
          <cell r="G378">
            <v>1435</v>
          </cell>
          <cell r="H378">
            <v>1520</v>
          </cell>
          <cell r="I378">
            <v>1854</v>
          </cell>
          <cell r="J378">
            <v>25</v>
          </cell>
          <cell r="K378">
            <v>4834</v>
          </cell>
          <cell r="L378">
            <v>45166</v>
          </cell>
          <cell r="M378" t="str">
            <v>M</v>
          </cell>
        </row>
        <row r="379">
          <cell r="B379" t="str">
            <v>JUAN FERNANDO RODRIGUEZ PICHARDO</v>
          </cell>
          <cell r="C379" t="str">
            <v>LISTERO</v>
          </cell>
          <cell r="D379" t="str">
            <v>VICEMINISTERIO DE ENERGIA</v>
          </cell>
          <cell r="E379" t="str">
            <v>CARÁCTER TEMPORAL</v>
          </cell>
          <cell r="F379">
            <v>50000</v>
          </cell>
          <cell r="G379">
            <v>1435</v>
          </cell>
          <cell r="H379">
            <v>1520</v>
          </cell>
          <cell r="I379">
            <v>1854</v>
          </cell>
          <cell r="J379">
            <v>8880.59</v>
          </cell>
          <cell r="K379">
            <v>13689.59</v>
          </cell>
          <cell r="L379">
            <v>36310.410000000003</v>
          </cell>
          <cell r="M379" t="str">
            <v>M</v>
          </cell>
        </row>
        <row r="380">
          <cell r="B380" t="str">
            <v>PEDRO ANTONIO RAMIREZ TEJEDA</v>
          </cell>
          <cell r="C380" t="str">
            <v>LISTERO</v>
          </cell>
          <cell r="D380" t="str">
            <v>VICEMINISTERIO DE ENERGIA</v>
          </cell>
          <cell r="E380" t="str">
            <v>CARÁCTER TEMPORAL</v>
          </cell>
          <cell r="F380">
            <v>40000</v>
          </cell>
          <cell r="G380">
            <v>1148</v>
          </cell>
          <cell r="H380">
            <v>1216</v>
          </cell>
          <cell r="I380">
            <v>442.65</v>
          </cell>
          <cell r="J380">
            <v>6025</v>
          </cell>
          <cell r="K380">
            <v>8831.65</v>
          </cell>
          <cell r="L380">
            <v>31168.35</v>
          </cell>
          <cell r="M380" t="str">
            <v>M</v>
          </cell>
        </row>
        <row r="381">
          <cell r="B381" t="str">
            <v>WILSON BENZANT GARCIA</v>
          </cell>
          <cell r="C381" t="str">
            <v>LISTERO</v>
          </cell>
          <cell r="D381" t="str">
            <v>VICEMINISTERIO DE ENERGIA</v>
          </cell>
          <cell r="E381" t="str">
            <v>CARÁCTER TEMPORAL</v>
          </cell>
          <cell r="F381">
            <v>40000</v>
          </cell>
          <cell r="G381">
            <v>1148</v>
          </cell>
          <cell r="H381">
            <v>1216</v>
          </cell>
          <cell r="J381">
            <v>4025</v>
          </cell>
          <cell r="K381">
            <v>6389</v>
          </cell>
          <cell r="L381">
            <v>33611</v>
          </cell>
          <cell r="M381" t="str">
            <v>M</v>
          </cell>
        </row>
        <row r="382">
          <cell r="B382" t="str">
            <v>JULIO OZUNA DE JESUS</v>
          </cell>
          <cell r="C382" t="str">
            <v>LISTERO</v>
          </cell>
          <cell r="D382" t="str">
            <v>VICEMINISTERIO DE ENERGIA</v>
          </cell>
          <cell r="E382" t="str">
            <v>CARÁCTER TEMPORAL</v>
          </cell>
          <cell r="F382">
            <v>50000</v>
          </cell>
          <cell r="G382">
            <v>1435</v>
          </cell>
          <cell r="H382">
            <v>1520</v>
          </cell>
          <cell r="I382">
            <v>1854</v>
          </cell>
          <cell r="J382">
            <v>25</v>
          </cell>
          <cell r="K382">
            <v>4834</v>
          </cell>
          <cell r="L382">
            <v>45166</v>
          </cell>
          <cell r="M382" t="str">
            <v>M</v>
          </cell>
        </row>
        <row r="383">
          <cell r="B383" t="str">
            <v>FERNANDO BALBUENA JIMENEZ</v>
          </cell>
          <cell r="C383" t="str">
            <v>LISTERO</v>
          </cell>
          <cell r="D383" t="str">
            <v>VICEMINISTERIO DE ENERGIA</v>
          </cell>
          <cell r="E383" t="str">
            <v>CARÁCTER TEMPORAL</v>
          </cell>
          <cell r="F383">
            <v>50000</v>
          </cell>
          <cell r="G383">
            <v>1435</v>
          </cell>
          <cell r="H383">
            <v>1520</v>
          </cell>
          <cell r="I383">
            <v>1854</v>
          </cell>
          <cell r="J383">
            <v>5225</v>
          </cell>
          <cell r="K383">
            <v>10034</v>
          </cell>
          <cell r="L383">
            <v>39966</v>
          </cell>
          <cell r="M383" t="str">
            <v>M</v>
          </cell>
        </row>
        <row r="384">
          <cell r="B384" t="str">
            <v>JOSE ANTONIO BATISTA PUELLO</v>
          </cell>
          <cell r="C384" t="str">
            <v>LISTERO</v>
          </cell>
          <cell r="D384" t="str">
            <v>VICEMINISTERIO DE ENERGIA</v>
          </cell>
          <cell r="E384" t="str">
            <v>CARÁCTER TEMPORAL</v>
          </cell>
          <cell r="F384">
            <v>50000</v>
          </cell>
          <cell r="G384">
            <v>1435</v>
          </cell>
          <cell r="H384">
            <v>1520</v>
          </cell>
          <cell r="I384">
            <v>1854</v>
          </cell>
          <cell r="J384">
            <v>16355.93</v>
          </cell>
          <cell r="K384">
            <v>21164.93</v>
          </cell>
          <cell r="L384">
            <v>28835.07</v>
          </cell>
          <cell r="M384" t="str">
            <v>M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CTER EVENTUAL"/>
      <sheetName val="MILITAR UNION"/>
      <sheetName val="Hoja4"/>
      <sheetName val="TEMPORAL"/>
      <sheetName val="FIJO"/>
      <sheetName val="Hoja6"/>
      <sheetName val="Hoja9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ABIGAIL ACEVEDO BATISTA</v>
          </cell>
          <cell r="B2">
            <v>20000</v>
          </cell>
          <cell r="C2">
            <v>574</v>
          </cell>
          <cell r="D2">
            <v>608</v>
          </cell>
          <cell r="F2">
            <v>2345.4700000000003</v>
          </cell>
        </row>
        <row r="3">
          <cell r="A3" t="str">
            <v>ADELSO BELEN VASQUEZ</v>
          </cell>
          <cell r="B3">
            <v>20000</v>
          </cell>
          <cell r="C3">
            <v>574</v>
          </cell>
          <cell r="D3">
            <v>608</v>
          </cell>
          <cell r="F3">
            <v>5525.32</v>
          </cell>
        </row>
        <row r="4">
          <cell r="A4" t="str">
            <v>ADRIAN RAFAEL VALDEZ RIVERA</v>
          </cell>
          <cell r="B4">
            <v>42000</v>
          </cell>
          <cell r="C4">
            <v>1205.4000000000001</v>
          </cell>
          <cell r="D4">
            <v>1276.8</v>
          </cell>
          <cell r="E4">
            <v>724.92</v>
          </cell>
          <cell r="F4">
            <v>11954.64</v>
          </cell>
        </row>
        <row r="5">
          <cell r="A5" t="str">
            <v>ADRIEL JONATHAN COATS MARTE</v>
          </cell>
          <cell r="B5">
            <v>55000</v>
          </cell>
          <cell r="C5">
            <v>1578.5</v>
          </cell>
          <cell r="D5">
            <v>1672</v>
          </cell>
          <cell r="E5">
            <v>2559.6799999999998</v>
          </cell>
          <cell r="F5">
            <v>2888.08</v>
          </cell>
        </row>
        <row r="6">
          <cell r="A6" t="str">
            <v>AGAPITO GONZALEZ REYES</v>
          </cell>
          <cell r="B6">
            <v>30000</v>
          </cell>
          <cell r="C6">
            <v>861</v>
          </cell>
          <cell r="D6">
            <v>912</v>
          </cell>
          <cell r="F6">
            <v>25</v>
          </cell>
        </row>
        <row r="7">
          <cell r="A7" t="str">
            <v>AGUSTIN BIDO BIDO</v>
          </cell>
          <cell r="B7">
            <v>30000</v>
          </cell>
          <cell r="C7">
            <v>861</v>
          </cell>
          <cell r="D7">
            <v>912</v>
          </cell>
          <cell r="F7">
            <v>25</v>
          </cell>
        </row>
        <row r="8">
          <cell r="A8" t="str">
            <v>AGUSTIN MARTIN HEREDIA GONZALEZ</v>
          </cell>
          <cell r="B8">
            <v>42000</v>
          </cell>
          <cell r="C8">
            <v>1205.4000000000001</v>
          </cell>
          <cell r="D8">
            <v>1276.8</v>
          </cell>
          <cell r="E8">
            <v>724.92</v>
          </cell>
          <cell r="F8">
            <v>6870.88</v>
          </cell>
        </row>
        <row r="9">
          <cell r="A9" t="str">
            <v>AGUSTIN SUAREZ SUAREZ</v>
          </cell>
          <cell r="B9">
            <v>31500</v>
          </cell>
          <cell r="C9">
            <v>904.05</v>
          </cell>
          <cell r="D9">
            <v>957.6</v>
          </cell>
          <cell r="F9">
            <v>10004.049999999999</v>
          </cell>
        </row>
        <row r="10">
          <cell r="A10" t="str">
            <v>AGUSTINA ISABEL RIVAS CARO</v>
          </cell>
          <cell r="B10">
            <v>42000</v>
          </cell>
          <cell r="C10">
            <v>1205.4000000000001</v>
          </cell>
          <cell r="D10">
            <v>1276.8</v>
          </cell>
          <cell r="E10">
            <v>724.92</v>
          </cell>
          <cell r="F10">
            <v>25</v>
          </cell>
        </row>
        <row r="11">
          <cell r="A11" t="str">
            <v>ALBA NELY OGANDO MONTERO</v>
          </cell>
          <cell r="B11">
            <v>30000</v>
          </cell>
          <cell r="C11">
            <v>861</v>
          </cell>
          <cell r="D11">
            <v>912</v>
          </cell>
          <cell r="F11">
            <v>25</v>
          </cell>
        </row>
        <row r="12">
          <cell r="A12" t="str">
            <v>ALBERT GOMEZ JIMENEZ</v>
          </cell>
          <cell r="B12">
            <v>42000</v>
          </cell>
          <cell r="C12">
            <v>1205.4000000000001</v>
          </cell>
          <cell r="D12">
            <v>1276.8</v>
          </cell>
          <cell r="E12">
            <v>724.92</v>
          </cell>
          <cell r="F12">
            <v>9421.5600000000013</v>
          </cell>
        </row>
        <row r="13">
          <cell r="A13" t="str">
            <v>ALEJANDRO ALBERTO MAÑON MARTINEZ</v>
          </cell>
          <cell r="B13">
            <v>30000</v>
          </cell>
          <cell r="C13">
            <v>861</v>
          </cell>
          <cell r="D13">
            <v>912</v>
          </cell>
          <cell r="F13">
            <v>5747.12</v>
          </cell>
        </row>
        <row r="14">
          <cell r="A14" t="str">
            <v>ALEJANDRO CARABALLO</v>
          </cell>
          <cell r="B14">
            <v>20000</v>
          </cell>
          <cell r="C14">
            <v>574</v>
          </cell>
          <cell r="D14">
            <v>608</v>
          </cell>
          <cell r="F14">
            <v>25</v>
          </cell>
        </row>
        <row r="15">
          <cell r="A15" t="str">
            <v>ALEJANDRO MARTINEZ PACHECO</v>
          </cell>
          <cell r="B15">
            <v>30000</v>
          </cell>
          <cell r="C15">
            <v>861</v>
          </cell>
          <cell r="D15">
            <v>912</v>
          </cell>
          <cell r="F15">
            <v>1525</v>
          </cell>
        </row>
        <row r="16">
          <cell r="A16" t="str">
            <v>ALEJANDRO PERALTA MELO</v>
          </cell>
          <cell r="B16">
            <v>150000</v>
          </cell>
          <cell r="C16">
            <v>4305</v>
          </cell>
          <cell r="D16">
            <v>4560</v>
          </cell>
          <cell r="E16">
            <v>23866.62</v>
          </cell>
          <cell r="F16">
            <v>25</v>
          </cell>
        </row>
        <row r="17">
          <cell r="A17" t="str">
            <v>ALEXANDRA ROSA BAEZ</v>
          </cell>
          <cell r="B17">
            <v>50000</v>
          </cell>
          <cell r="C17">
            <v>1435</v>
          </cell>
          <cell r="D17">
            <v>1520</v>
          </cell>
          <cell r="E17">
            <v>1854</v>
          </cell>
          <cell r="F17">
            <v>9186.16</v>
          </cell>
        </row>
        <row r="18">
          <cell r="A18" t="str">
            <v>ALEXIS DE JESUS ROSA JAQUEZ</v>
          </cell>
          <cell r="B18">
            <v>50000</v>
          </cell>
          <cell r="C18">
            <v>1435</v>
          </cell>
          <cell r="D18">
            <v>1520</v>
          </cell>
          <cell r="E18">
            <v>1854</v>
          </cell>
          <cell r="F18">
            <v>25</v>
          </cell>
        </row>
        <row r="19">
          <cell r="A19" t="str">
            <v>ALEXIS REYNOSO HERNANDEZ</v>
          </cell>
          <cell r="B19">
            <v>30000</v>
          </cell>
          <cell r="C19">
            <v>861</v>
          </cell>
          <cell r="D19">
            <v>912</v>
          </cell>
          <cell r="F19">
            <v>5837.82</v>
          </cell>
        </row>
        <row r="20">
          <cell r="A20" t="str">
            <v>ALIN JOSE RODRIGUEZ RODRIGUEZ</v>
          </cell>
          <cell r="B20">
            <v>60000</v>
          </cell>
          <cell r="C20">
            <v>1722</v>
          </cell>
          <cell r="D20">
            <v>1824</v>
          </cell>
          <cell r="E20">
            <v>3486.68</v>
          </cell>
          <cell r="F20">
            <v>3025</v>
          </cell>
        </row>
        <row r="21">
          <cell r="A21" t="str">
            <v>ALIPIDO EMILIO BAEZ ANGOMAS</v>
          </cell>
          <cell r="B21">
            <v>20000</v>
          </cell>
          <cell r="C21">
            <v>574</v>
          </cell>
          <cell r="D21">
            <v>608</v>
          </cell>
          <cell r="F21">
            <v>1225</v>
          </cell>
        </row>
        <row r="22">
          <cell r="A22" t="str">
            <v>ALTAGRACIA ISABEL RODRIGUEZ CEPEDA</v>
          </cell>
          <cell r="B22">
            <v>50000</v>
          </cell>
          <cell r="C22">
            <v>1435</v>
          </cell>
          <cell r="D22">
            <v>1520</v>
          </cell>
          <cell r="E22">
            <v>1854</v>
          </cell>
          <cell r="F22">
            <v>2525</v>
          </cell>
        </row>
        <row r="23">
          <cell r="A23" t="str">
            <v>ALTAGRACIA PEREZ MUESES</v>
          </cell>
          <cell r="B23">
            <v>25000</v>
          </cell>
          <cell r="C23">
            <v>717.5</v>
          </cell>
          <cell r="D23">
            <v>760</v>
          </cell>
          <cell r="F23">
            <v>5707.75</v>
          </cell>
        </row>
        <row r="24">
          <cell r="A24" t="str">
            <v>ALTAGRACIA RAMOS LORA</v>
          </cell>
          <cell r="B24">
            <v>25000</v>
          </cell>
          <cell r="C24">
            <v>717.5</v>
          </cell>
          <cell r="D24">
            <v>760</v>
          </cell>
          <cell r="F24">
            <v>6617.72</v>
          </cell>
        </row>
        <row r="25">
          <cell r="A25" t="str">
            <v>ALTAGRACIA TORRES ESPINO</v>
          </cell>
          <cell r="B25">
            <v>50000</v>
          </cell>
          <cell r="C25">
            <v>1435</v>
          </cell>
          <cell r="D25">
            <v>1520</v>
          </cell>
          <cell r="E25">
            <v>1854</v>
          </cell>
          <cell r="F25">
            <v>6490.58</v>
          </cell>
        </row>
        <row r="26">
          <cell r="A26" t="str">
            <v>ALVIN FIGUEROA DE LA CRUZ</v>
          </cell>
          <cell r="B26">
            <v>32500</v>
          </cell>
          <cell r="C26">
            <v>932.75</v>
          </cell>
          <cell r="D26">
            <v>988</v>
          </cell>
          <cell r="F26">
            <v>25</v>
          </cell>
        </row>
        <row r="27">
          <cell r="A27" t="str">
            <v>AMANDRI PAREDES</v>
          </cell>
          <cell r="B27">
            <v>20000</v>
          </cell>
          <cell r="C27">
            <v>574</v>
          </cell>
          <cell r="D27">
            <v>608</v>
          </cell>
          <cell r="F27">
            <v>4065.63</v>
          </cell>
        </row>
        <row r="28">
          <cell r="A28" t="str">
            <v>AMARILIS COLAS LUCIANO</v>
          </cell>
          <cell r="B28">
            <v>30000</v>
          </cell>
          <cell r="C28">
            <v>861</v>
          </cell>
          <cell r="D28">
            <v>912</v>
          </cell>
          <cell r="F28">
            <v>1225</v>
          </cell>
        </row>
        <row r="29">
          <cell r="A29" t="str">
            <v>ANA COROLYN CASTRO ULLOA</v>
          </cell>
          <cell r="B29">
            <v>50000</v>
          </cell>
          <cell r="C29">
            <v>1435</v>
          </cell>
          <cell r="D29">
            <v>1520</v>
          </cell>
          <cell r="E29">
            <v>1854</v>
          </cell>
          <cell r="F29">
            <v>11698.54</v>
          </cell>
        </row>
        <row r="30">
          <cell r="A30" t="str">
            <v>ANA ELIZA BEATRIZ SEYMOUR CASTRO</v>
          </cell>
          <cell r="B30">
            <v>42000</v>
          </cell>
          <cell r="C30">
            <v>1205.4000000000001</v>
          </cell>
          <cell r="D30">
            <v>1276.8</v>
          </cell>
          <cell r="E30">
            <v>724.92</v>
          </cell>
          <cell r="F30">
            <v>16429.379999999997</v>
          </cell>
        </row>
        <row r="31">
          <cell r="A31" t="str">
            <v>ANA ESTHER JIMENEZ DE LA ROSA</v>
          </cell>
          <cell r="B31">
            <v>35000</v>
          </cell>
          <cell r="C31">
            <v>1004.5</v>
          </cell>
          <cell r="D31">
            <v>1064</v>
          </cell>
          <cell r="F31">
            <v>1775</v>
          </cell>
        </row>
        <row r="32">
          <cell r="A32" t="str">
            <v>ANA FRANCISCA ALCANTARA AYBAR</v>
          </cell>
          <cell r="B32">
            <v>42000</v>
          </cell>
          <cell r="C32">
            <v>1205.4000000000001</v>
          </cell>
          <cell r="D32">
            <v>1276.8</v>
          </cell>
          <cell r="E32">
            <v>724.92</v>
          </cell>
          <cell r="F32">
            <v>3545.4700000000003</v>
          </cell>
        </row>
        <row r="33">
          <cell r="A33" t="str">
            <v>ANABEL MARTINEZ HEREDIA</v>
          </cell>
          <cell r="B33">
            <v>35000</v>
          </cell>
          <cell r="C33">
            <v>1004.5</v>
          </cell>
          <cell r="D33">
            <v>1064</v>
          </cell>
          <cell r="F33">
            <v>2475</v>
          </cell>
        </row>
        <row r="34">
          <cell r="A34" t="str">
            <v>ANGELA DE LA CRUZ MAÑON</v>
          </cell>
          <cell r="B34">
            <v>30000</v>
          </cell>
          <cell r="C34">
            <v>861</v>
          </cell>
          <cell r="D34">
            <v>912</v>
          </cell>
          <cell r="F34">
            <v>925</v>
          </cell>
        </row>
        <row r="35">
          <cell r="A35" t="str">
            <v>ANGELA MARIA PAULINO BONILLA</v>
          </cell>
          <cell r="B35">
            <v>195000</v>
          </cell>
          <cell r="C35">
            <v>5596.5</v>
          </cell>
          <cell r="D35">
            <v>5883.16</v>
          </cell>
          <cell r="E35">
            <v>34462.949999999997</v>
          </cell>
          <cell r="F35">
            <v>25</v>
          </cell>
        </row>
        <row r="36">
          <cell r="A36" t="str">
            <v>ANGELA VALENZUELA</v>
          </cell>
          <cell r="B36">
            <v>20000</v>
          </cell>
          <cell r="C36">
            <v>574</v>
          </cell>
          <cell r="D36">
            <v>608</v>
          </cell>
          <cell r="F36">
            <v>1933.88</v>
          </cell>
        </row>
        <row r="37">
          <cell r="A37" t="str">
            <v>ANNY KARIME BIDO DE JESUS</v>
          </cell>
          <cell r="B37">
            <v>50000</v>
          </cell>
          <cell r="C37">
            <v>1435</v>
          </cell>
          <cell r="D37">
            <v>1520</v>
          </cell>
          <cell r="E37">
            <v>1854</v>
          </cell>
          <cell r="F37">
            <v>25</v>
          </cell>
        </row>
        <row r="38">
          <cell r="A38" t="str">
            <v>ANTONIO ALBUEZ ARREDONDO</v>
          </cell>
          <cell r="B38">
            <v>30000</v>
          </cell>
          <cell r="C38">
            <v>861</v>
          </cell>
          <cell r="D38">
            <v>912</v>
          </cell>
          <cell r="F38">
            <v>25</v>
          </cell>
        </row>
        <row r="39">
          <cell r="A39" t="str">
            <v>ANTONIO ALFONSO RODRIGUEZ TEJADA</v>
          </cell>
          <cell r="B39">
            <v>275000</v>
          </cell>
          <cell r="C39">
            <v>7892.5</v>
          </cell>
          <cell r="D39">
            <v>5883.16</v>
          </cell>
          <cell r="E39">
            <v>53888.95</v>
          </cell>
          <cell r="F39">
            <v>25</v>
          </cell>
        </row>
        <row r="40">
          <cell r="A40" t="str">
            <v>ANTONIO DE AZA ROSARIO</v>
          </cell>
          <cell r="B40">
            <v>30000</v>
          </cell>
          <cell r="C40">
            <v>861</v>
          </cell>
          <cell r="D40">
            <v>912</v>
          </cell>
          <cell r="F40">
            <v>1740.46</v>
          </cell>
        </row>
        <row r="41">
          <cell r="A41" t="str">
            <v>ANTONIO MEJIA</v>
          </cell>
          <cell r="B41">
            <v>30000</v>
          </cell>
          <cell r="C41">
            <v>861</v>
          </cell>
          <cell r="D41">
            <v>912</v>
          </cell>
          <cell r="F41">
            <v>7786.02</v>
          </cell>
        </row>
        <row r="42">
          <cell r="A42" t="str">
            <v>APOLINAR DURAN MEJIA</v>
          </cell>
          <cell r="B42">
            <v>60000</v>
          </cell>
          <cell r="C42">
            <v>1722</v>
          </cell>
          <cell r="D42">
            <v>1824</v>
          </cell>
          <cell r="E42">
            <v>3486.68</v>
          </cell>
          <cell r="F42">
            <v>6346.43</v>
          </cell>
        </row>
        <row r="43">
          <cell r="A43" t="str">
            <v>ARACELIS ACEVEDO FIGUEROA</v>
          </cell>
          <cell r="B43">
            <v>30000</v>
          </cell>
          <cell r="C43">
            <v>861</v>
          </cell>
          <cell r="D43">
            <v>912</v>
          </cell>
          <cell r="F43">
            <v>7125.85</v>
          </cell>
        </row>
        <row r="44">
          <cell r="A44" t="str">
            <v>ARAFAT BELLO MEDINA</v>
          </cell>
          <cell r="B44">
            <v>60000</v>
          </cell>
          <cell r="C44">
            <v>1722</v>
          </cell>
          <cell r="D44">
            <v>1824</v>
          </cell>
          <cell r="E44">
            <v>3486.68</v>
          </cell>
          <cell r="F44">
            <v>25</v>
          </cell>
        </row>
        <row r="45">
          <cell r="A45" t="str">
            <v>ARALISIS LUNA CORPORAN</v>
          </cell>
          <cell r="B45">
            <v>42000</v>
          </cell>
          <cell r="C45">
            <v>1205.4000000000001</v>
          </cell>
          <cell r="D45">
            <v>1276.8</v>
          </cell>
          <cell r="E45">
            <v>724.92</v>
          </cell>
          <cell r="F45">
            <v>25</v>
          </cell>
        </row>
        <row r="46">
          <cell r="A46" t="str">
            <v>ARIEL ANTONIO ENCARNACION REYES</v>
          </cell>
          <cell r="B46">
            <v>42000</v>
          </cell>
          <cell r="C46">
            <v>1205.4000000000001</v>
          </cell>
          <cell r="D46">
            <v>1276.8</v>
          </cell>
          <cell r="E46">
            <v>724.92</v>
          </cell>
          <cell r="F46">
            <v>10422.790000000001</v>
          </cell>
        </row>
        <row r="47">
          <cell r="A47" t="str">
            <v>ARISTIDES DEL ROSARIO DEL ROSARIO</v>
          </cell>
          <cell r="B47">
            <v>40000</v>
          </cell>
          <cell r="C47">
            <v>1148</v>
          </cell>
          <cell r="D47">
            <v>1216</v>
          </cell>
          <cell r="E47">
            <v>442.65</v>
          </cell>
          <cell r="F47">
            <v>2025</v>
          </cell>
        </row>
        <row r="48">
          <cell r="A48" t="str">
            <v>ARTURO NAPOLEON CANO PICHARDO</v>
          </cell>
          <cell r="B48">
            <v>20000</v>
          </cell>
          <cell r="C48">
            <v>574</v>
          </cell>
          <cell r="D48">
            <v>608</v>
          </cell>
          <cell r="F48">
            <v>25</v>
          </cell>
        </row>
        <row r="49">
          <cell r="A49" t="str">
            <v>BARTOLO GALVEZ</v>
          </cell>
          <cell r="B49">
            <v>35000</v>
          </cell>
          <cell r="C49">
            <v>1004.5</v>
          </cell>
          <cell r="D49">
            <v>1064</v>
          </cell>
          <cell r="F49">
            <v>1075</v>
          </cell>
        </row>
        <row r="50">
          <cell r="A50" t="str">
            <v>BEATRIZ ALFONSECA INIRIO</v>
          </cell>
          <cell r="B50">
            <v>80000</v>
          </cell>
          <cell r="C50">
            <v>2296</v>
          </cell>
          <cell r="D50">
            <v>2432</v>
          </cell>
          <cell r="E50">
            <v>7400.87</v>
          </cell>
          <cell r="F50">
            <v>25</v>
          </cell>
        </row>
        <row r="51">
          <cell r="A51" t="str">
            <v>BELKIS ALTAGRACIA MARTINEZ BRUNO</v>
          </cell>
          <cell r="B51">
            <v>30000</v>
          </cell>
          <cell r="C51">
            <v>861</v>
          </cell>
          <cell r="D51">
            <v>912</v>
          </cell>
          <cell r="F51">
            <v>3925.75</v>
          </cell>
        </row>
        <row r="52">
          <cell r="A52" t="str">
            <v>BELKIS MARTE</v>
          </cell>
          <cell r="B52">
            <v>30000</v>
          </cell>
          <cell r="C52">
            <v>861</v>
          </cell>
          <cell r="D52">
            <v>912</v>
          </cell>
          <cell r="F52">
            <v>5997.99</v>
          </cell>
        </row>
        <row r="53">
          <cell r="A53" t="str">
            <v>BENITO ALEJANDRO HERNANDEZ MOTA</v>
          </cell>
          <cell r="B53">
            <v>50000</v>
          </cell>
          <cell r="C53">
            <v>1435</v>
          </cell>
          <cell r="D53">
            <v>1520</v>
          </cell>
          <cell r="E53">
            <v>1339.36</v>
          </cell>
          <cell r="F53">
            <v>15536.85</v>
          </cell>
        </row>
        <row r="54">
          <cell r="A54" t="str">
            <v>BENITO HERNANDEZ JIMENEZ</v>
          </cell>
          <cell r="B54">
            <v>30000</v>
          </cell>
          <cell r="C54">
            <v>861</v>
          </cell>
          <cell r="D54">
            <v>912</v>
          </cell>
          <cell r="F54">
            <v>8455.1</v>
          </cell>
        </row>
        <row r="55">
          <cell r="A55" t="str">
            <v>BENITO MANZUETA GIL</v>
          </cell>
          <cell r="B55">
            <v>20000</v>
          </cell>
          <cell r="C55">
            <v>574</v>
          </cell>
          <cell r="D55">
            <v>608</v>
          </cell>
          <cell r="F55">
            <v>625</v>
          </cell>
        </row>
        <row r="56">
          <cell r="A56" t="str">
            <v>BENJAMIN RODRIGUEZ</v>
          </cell>
          <cell r="B56">
            <v>30000</v>
          </cell>
          <cell r="C56">
            <v>861</v>
          </cell>
          <cell r="D56">
            <v>912</v>
          </cell>
          <cell r="F56">
            <v>9440.49</v>
          </cell>
        </row>
        <row r="57">
          <cell r="A57" t="str">
            <v>BERNI ZAHIRI JONES RAMIREZ</v>
          </cell>
          <cell r="B57">
            <v>100000</v>
          </cell>
          <cell r="C57">
            <v>2870</v>
          </cell>
          <cell r="D57">
            <v>3040</v>
          </cell>
          <cell r="E57">
            <v>12105.37</v>
          </cell>
          <cell r="F57">
            <v>25</v>
          </cell>
        </row>
        <row r="58">
          <cell r="A58" t="str">
            <v>BIANCA CRISTINA RODRIGUEZ MAZARA</v>
          </cell>
          <cell r="B58">
            <v>50000</v>
          </cell>
          <cell r="C58">
            <v>1435</v>
          </cell>
          <cell r="D58">
            <v>1520</v>
          </cell>
          <cell r="E58">
            <v>1854</v>
          </cell>
          <cell r="F58">
            <v>25</v>
          </cell>
        </row>
        <row r="59">
          <cell r="A59" t="str">
            <v>BIENVENIDO SOTO MORENO</v>
          </cell>
          <cell r="B59">
            <v>30000</v>
          </cell>
          <cell r="C59">
            <v>861</v>
          </cell>
          <cell r="D59">
            <v>912</v>
          </cell>
          <cell r="F59">
            <v>25</v>
          </cell>
        </row>
        <row r="60">
          <cell r="A60" t="str">
            <v>BRENDA SEVERINO SELMO</v>
          </cell>
          <cell r="B60">
            <v>42000</v>
          </cell>
          <cell r="C60">
            <v>1205.4000000000001</v>
          </cell>
          <cell r="D60">
            <v>1276.8</v>
          </cell>
          <cell r="E60">
            <v>724.92</v>
          </cell>
          <cell r="F60">
            <v>1285</v>
          </cell>
        </row>
        <row r="61">
          <cell r="A61" t="str">
            <v>CARLIXTA ABREU MENDOZA</v>
          </cell>
          <cell r="B61">
            <v>20000</v>
          </cell>
          <cell r="C61">
            <v>574</v>
          </cell>
          <cell r="D61">
            <v>608</v>
          </cell>
          <cell r="F61">
            <v>625</v>
          </cell>
        </row>
        <row r="62">
          <cell r="A62" t="str">
            <v>CARLOS ANTONIO CESA NUÑEZ</v>
          </cell>
          <cell r="B62">
            <v>40000</v>
          </cell>
          <cell r="C62">
            <v>1148</v>
          </cell>
          <cell r="D62">
            <v>1216</v>
          </cell>
          <cell r="E62">
            <v>442.65</v>
          </cell>
          <cell r="F62">
            <v>2749.55</v>
          </cell>
        </row>
        <row r="63">
          <cell r="A63" t="str">
            <v>CARLOS JEREZ MIRAMBEAUX</v>
          </cell>
          <cell r="B63">
            <v>55000</v>
          </cell>
          <cell r="C63">
            <v>1578.5</v>
          </cell>
          <cell r="D63">
            <v>1672</v>
          </cell>
          <cell r="E63">
            <v>2559.6799999999998</v>
          </cell>
          <cell r="F63">
            <v>25</v>
          </cell>
        </row>
        <row r="64">
          <cell r="A64" t="str">
            <v>CARLOS MANUEL HICHES</v>
          </cell>
          <cell r="B64">
            <v>40000</v>
          </cell>
          <cell r="C64">
            <v>1148</v>
          </cell>
          <cell r="D64">
            <v>1216</v>
          </cell>
          <cell r="E64">
            <v>442.65</v>
          </cell>
          <cell r="F64">
            <v>1225</v>
          </cell>
        </row>
        <row r="65">
          <cell r="A65" t="str">
            <v>CARLOS MARTINEZ SANTANA</v>
          </cell>
          <cell r="B65">
            <v>50000</v>
          </cell>
          <cell r="C65">
            <v>1435</v>
          </cell>
          <cell r="D65">
            <v>1520</v>
          </cell>
          <cell r="E65">
            <v>1854</v>
          </cell>
          <cell r="F65">
            <v>9903.67</v>
          </cell>
        </row>
        <row r="66">
          <cell r="A66" t="str">
            <v>CARLOS MIGUEL MATIAS MONTE DE OCA</v>
          </cell>
          <cell r="B66">
            <v>50000</v>
          </cell>
          <cell r="C66">
            <v>1435</v>
          </cell>
          <cell r="D66">
            <v>1520</v>
          </cell>
          <cell r="E66">
            <v>1596.68</v>
          </cell>
          <cell r="F66">
            <v>7374.96</v>
          </cell>
        </row>
        <row r="67">
          <cell r="A67" t="str">
            <v>CARLOS MIGUEL PEÑA BONILLA</v>
          </cell>
          <cell r="B67">
            <v>20000</v>
          </cell>
          <cell r="C67">
            <v>574</v>
          </cell>
          <cell r="D67">
            <v>608</v>
          </cell>
          <cell r="F67">
            <v>2857.83</v>
          </cell>
        </row>
        <row r="68">
          <cell r="A68" t="str">
            <v>CARMEN DE JESUS MARTINEZ TORIBIO</v>
          </cell>
          <cell r="B68">
            <v>112000</v>
          </cell>
          <cell r="C68">
            <v>3214.4</v>
          </cell>
          <cell r="D68">
            <v>3404.8</v>
          </cell>
          <cell r="E68">
            <v>14928.07</v>
          </cell>
          <cell r="F68">
            <v>3385</v>
          </cell>
        </row>
        <row r="69">
          <cell r="A69" t="str">
            <v>CARMEN GONZALEZ OZUNA</v>
          </cell>
          <cell r="B69">
            <v>30000</v>
          </cell>
          <cell r="C69">
            <v>861</v>
          </cell>
          <cell r="D69">
            <v>912</v>
          </cell>
          <cell r="F69">
            <v>5162.8500000000004</v>
          </cell>
        </row>
        <row r="70">
          <cell r="A70" t="str">
            <v>CARMEN IRIS RUIZ CORONADO</v>
          </cell>
          <cell r="B70">
            <v>85000</v>
          </cell>
          <cell r="C70">
            <v>2439.5</v>
          </cell>
          <cell r="D70">
            <v>2584</v>
          </cell>
          <cell r="E70">
            <v>8148.13</v>
          </cell>
          <cell r="F70">
            <v>1740.46</v>
          </cell>
        </row>
        <row r="71">
          <cell r="A71" t="str">
            <v>CARMEN LOURDES DE LA MERCEDES MINAYA</v>
          </cell>
          <cell r="B71">
            <v>230000</v>
          </cell>
          <cell r="C71">
            <v>6601</v>
          </cell>
          <cell r="D71">
            <v>5883.16</v>
          </cell>
          <cell r="E71">
            <v>42961.83</v>
          </cell>
          <cell r="F71">
            <v>25</v>
          </cell>
        </row>
        <row r="72">
          <cell r="A72" t="str">
            <v>CARMEN RITA FONDEUR DIAZ</v>
          </cell>
          <cell r="B72">
            <v>70000</v>
          </cell>
          <cell r="C72">
            <v>2009</v>
          </cell>
          <cell r="D72">
            <v>2128</v>
          </cell>
          <cell r="E72">
            <v>5368.48</v>
          </cell>
          <cell r="F72">
            <v>979.36</v>
          </cell>
        </row>
        <row r="73">
          <cell r="A73" t="str">
            <v>CARMEN YARICIA MARCELINO CONCEPCION</v>
          </cell>
          <cell r="B73">
            <v>50000</v>
          </cell>
          <cell r="C73">
            <v>1435</v>
          </cell>
          <cell r="D73">
            <v>1520</v>
          </cell>
          <cell r="E73">
            <v>1854</v>
          </cell>
          <cell r="F73">
            <v>25</v>
          </cell>
        </row>
        <row r="74">
          <cell r="A74" t="str">
            <v>CARMINIA CELIDED SEVERINO</v>
          </cell>
          <cell r="B74">
            <v>80000</v>
          </cell>
          <cell r="C74">
            <v>2296</v>
          </cell>
          <cell r="D74">
            <v>2432</v>
          </cell>
          <cell r="E74">
            <v>7400.87</v>
          </cell>
          <cell r="F74">
            <v>17726.940000000002</v>
          </cell>
        </row>
        <row r="75">
          <cell r="A75" t="str">
            <v>CECILIA CASTAÑO PASCUAL</v>
          </cell>
          <cell r="B75">
            <v>50000</v>
          </cell>
          <cell r="C75">
            <v>1435</v>
          </cell>
          <cell r="D75">
            <v>1520</v>
          </cell>
          <cell r="E75">
            <v>1854</v>
          </cell>
          <cell r="F75">
            <v>15862.05</v>
          </cell>
        </row>
        <row r="76">
          <cell r="A76" t="str">
            <v>CECILIA DEL ROSARIO FRIAS</v>
          </cell>
          <cell r="B76">
            <v>20000</v>
          </cell>
          <cell r="C76">
            <v>574</v>
          </cell>
          <cell r="D76">
            <v>608</v>
          </cell>
          <cell r="F76">
            <v>4085.46</v>
          </cell>
        </row>
        <row r="77">
          <cell r="A77" t="str">
            <v>CEFERINO MARTINEZ</v>
          </cell>
          <cell r="B77">
            <v>20000</v>
          </cell>
          <cell r="C77">
            <v>574</v>
          </cell>
          <cell r="D77">
            <v>608</v>
          </cell>
          <cell r="F77">
            <v>25</v>
          </cell>
        </row>
        <row r="78">
          <cell r="A78" t="str">
            <v>CESAR AUGUSTO ALVARADO FIS</v>
          </cell>
          <cell r="B78">
            <v>50000</v>
          </cell>
          <cell r="C78">
            <v>1435</v>
          </cell>
          <cell r="D78">
            <v>1520</v>
          </cell>
          <cell r="E78">
            <v>1854</v>
          </cell>
          <cell r="F78">
            <v>25</v>
          </cell>
        </row>
        <row r="79">
          <cell r="A79" t="str">
            <v>CESAR AUGUSTO DE LA ROSA DE JASUS</v>
          </cell>
          <cell r="B79">
            <v>30000</v>
          </cell>
          <cell r="C79">
            <v>861</v>
          </cell>
          <cell r="D79">
            <v>912</v>
          </cell>
          <cell r="F79">
            <v>13937.35</v>
          </cell>
        </row>
        <row r="80">
          <cell r="A80" t="str">
            <v>CESAR EMILIO MEDINA GARABITO</v>
          </cell>
          <cell r="B80">
            <v>55000</v>
          </cell>
          <cell r="C80">
            <v>1578.5</v>
          </cell>
          <cell r="D80">
            <v>1672</v>
          </cell>
          <cell r="E80">
            <v>2559.6799999999998</v>
          </cell>
          <cell r="F80">
            <v>25</v>
          </cell>
        </row>
        <row r="81">
          <cell r="A81" t="str">
            <v>CESAR EUGENIO MARTE GUERRERO</v>
          </cell>
          <cell r="B81">
            <v>30000</v>
          </cell>
          <cell r="C81">
            <v>861</v>
          </cell>
          <cell r="D81">
            <v>912</v>
          </cell>
          <cell r="F81">
            <v>4251.6100000000006</v>
          </cell>
        </row>
        <row r="82">
          <cell r="A82" t="str">
            <v>CESILIO VASQUEZ</v>
          </cell>
          <cell r="B82">
            <v>42000</v>
          </cell>
          <cell r="C82">
            <v>1205.4000000000001</v>
          </cell>
          <cell r="D82">
            <v>1276.8</v>
          </cell>
          <cell r="E82">
            <v>724.92</v>
          </cell>
          <cell r="F82">
            <v>4225</v>
          </cell>
        </row>
        <row r="83">
          <cell r="A83" t="str">
            <v>CINDY MERCEDES RAMIREZ PAULINO</v>
          </cell>
          <cell r="B83">
            <v>55000</v>
          </cell>
          <cell r="C83">
            <v>1578.5</v>
          </cell>
          <cell r="D83">
            <v>1672</v>
          </cell>
          <cell r="E83">
            <v>2559.6799999999998</v>
          </cell>
          <cell r="F83">
            <v>5340.5599999999995</v>
          </cell>
        </row>
        <row r="84">
          <cell r="A84" t="str">
            <v>CINDY YAMILET HERNANDEZ</v>
          </cell>
          <cell r="B84">
            <v>50000</v>
          </cell>
          <cell r="C84">
            <v>1435</v>
          </cell>
          <cell r="D84">
            <v>1520</v>
          </cell>
          <cell r="E84">
            <v>1854</v>
          </cell>
          <cell r="F84">
            <v>2525</v>
          </cell>
        </row>
        <row r="85">
          <cell r="A85" t="str">
            <v>CINTHIA RANYELIS MERCADO TRINIDAD</v>
          </cell>
          <cell r="B85">
            <v>42000</v>
          </cell>
          <cell r="C85">
            <v>1205.4000000000001</v>
          </cell>
          <cell r="D85">
            <v>1276.8</v>
          </cell>
          <cell r="E85">
            <v>724.92</v>
          </cell>
          <cell r="F85">
            <v>2382.37</v>
          </cell>
        </row>
        <row r="86">
          <cell r="A86" t="str">
            <v>CLARA ESTHER RAMIREZ SEVERINO</v>
          </cell>
          <cell r="B86">
            <v>50000</v>
          </cell>
          <cell r="C86">
            <v>1435</v>
          </cell>
          <cell r="D86">
            <v>1520</v>
          </cell>
          <cell r="E86">
            <v>1854</v>
          </cell>
          <cell r="F86">
            <v>17602.349999999999</v>
          </cell>
        </row>
        <row r="87">
          <cell r="A87" t="str">
            <v>CLAUDIO VALDEZ RODRIGUEZ</v>
          </cell>
          <cell r="B87">
            <v>70000</v>
          </cell>
          <cell r="C87">
            <v>2009</v>
          </cell>
          <cell r="D87">
            <v>2128</v>
          </cell>
          <cell r="E87">
            <v>5368.48</v>
          </cell>
          <cell r="F87">
            <v>12467.74</v>
          </cell>
        </row>
        <row r="88">
          <cell r="A88" t="str">
            <v>CLODO RAMIREZ MERAN</v>
          </cell>
          <cell r="B88">
            <v>42000</v>
          </cell>
          <cell r="C88">
            <v>1205.4000000000001</v>
          </cell>
          <cell r="D88">
            <v>1276.8</v>
          </cell>
          <cell r="E88">
            <v>724.92</v>
          </cell>
          <cell r="F88">
            <v>20476.510000000002</v>
          </cell>
        </row>
        <row r="89">
          <cell r="A89" t="str">
            <v>CONFESORA MARTINEZ</v>
          </cell>
          <cell r="B89">
            <v>20000</v>
          </cell>
          <cell r="C89">
            <v>574</v>
          </cell>
          <cell r="D89">
            <v>608</v>
          </cell>
          <cell r="F89">
            <v>25</v>
          </cell>
        </row>
        <row r="90">
          <cell r="A90" t="str">
            <v>CRESCENCIO VIDAL ROMERO</v>
          </cell>
          <cell r="B90">
            <v>30000</v>
          </cell>
          <cell r="C90">
            <v>861</v>
          </cell>
          <cell r="D90">
            <v>912</v>
          </cell>
          <cell r="F90">
            <v>25</v>
          </cell>
        </row>
        <row r="91">
          <cell r="A91" t="str">
            <v>CRISELDA DE LA ROSA DELGADO</v>
          </cell>
          <cell r="B91">
            <v>35000</v>
          </cell>
          <cell r="C91">
            <v>1004.5</v>
          </cell>
          <cell r="D91">
            <v>1064</v>
          </cell>
          <cell r="F91">
            <v>7526.25</v>
          </cell>
        </row>
        <row r="92">
          <cell r="A92" t="str">
            <v>CRISTIAN ROMERO MEJIA</v>
          </cell>
          <cell r="B92">
            <v>50000</v>
          </cell>
          <cell r="C92">
            <v>1435</v>
          </cell>
          <cell r="D92">
            <v>1520</v>
          </cell>
          <cell r="E92">
            <v>1854</v>
          </cell>
          <cell r="F92">
            <v>25</v>
          </cell>
        </row>
        <row r="93">
          <cell r="A93" t="str">
            <v>CRISTINA GUERRERO BAUTISTA</v>
          </cell>
          <cell r="B93">
            <v>30000</v>
          </cell>
          <cell r="C93">
            <v>861</v>
          </cell>
          <cell r="D93">
            <v>912</v>
          </cell>
          <cell r="F93">
            <v>10177</v>
          </cell>
        </row>
        <row r="94">
          <cell r="A94" t="str">
            <v>CRISTINA IVELISSE JIMENEZ</v>
          </cell>
          <cell r="B94">
            <v>20000</v>
          </cell>
          <cell r="C94">
            <v>574</v>
          </cell>
          <cell r="D94">
            <v>608</v>
          </cell>
          <cell r="F94">
            <v>3676.6099999999997</v>
          </cell>
        </row>
        <row r="95">
          <cell r="A95" t="str">
            <v>CRISTINA TORIBIO OZUNA</v>
          </cell>
          <cell r="B95">
            <v>20000</v>
          </cell>
          <cell r="C95">
            <v>574</v>
          </cell>
          <cell r="D95">
            <v>608</v>
          </cell>
          <cell r="F95">
            <v>4755.53</v>
          </cell>
        </row>
        <row r="96">
          <cell r="A96" t="str">
            <v>CRISTINO BELEN REINOSO</v>
          </cell>
          <cell r="B96">
            <v>35000</v>
          </cell>
          <cell r="C96">
            <v>1004.5</v>
          </cell>
          <cell r="D96">
            <v>1064</v>
          </cell>
          <cell r="F96">
            <v>2825</v>
          </cell>
        </row>
        <row r="97">
          <cell r="A97" t="str">
            <v>CRISTOBAL ALCEQUIEZ FERNANDEZ</v>
          </cell>
          <cell r="B97">
            <v>55000</v>
          </cell>
          <cell r="C97">
            <v>1578.5</v>
          </cell>
          <cell r="D97">
            <v>1672</v>
          </cell>
          <cell r="E97">
            <v>2302.36</v>
          </cell>
          <cell r="F97">
            <v>4490.46</v>
          </cell>
        </row>
        <row r="98">
          <cell r="A98" t="str">
            <v>DAMARY FRIAS MONTAÑO</v>
          </cell>
          <cell r="B98">
            <v>42000</v>
          </cell>
          <cell r="C98">
            <v>1205.4000000000001</v>
          </cell>
          <cell r="D98">
            <v>1276.8</v>
          </cell>
          <cell r="E98">
            <v>724.92</v>
          </cell>
          <cell r="F98">
            <v>9952.36</v>
          </cell>
        </row>
        <row r="99">
          <cell r="A99" t="str">
            <v>DAMASO ESTEVEZ</v>
          </cell>
          <cell r="B99">
            <v>35000</v>
          </cell>
          <cell r="C99">
            <v>1004.5</v>
          </cell>
          <cell r="D99">
            <v>1064</v>
          </cell>
          <cell r="F99">
            <v>6239.93</v>
          </cell>
        </row>
        <row r="100">
          <cell r="A100" t="str">
            <v>DANIEL ANTONIO DE JESUS FIGUEROA</v>
          </cell>
          <cell r="B100">
            <v>20000</v>
          </cell>
          <cell r="C100">
            <v>574</v>
          </cell>
          <cell r="D100">
            <v>608</v>
          </cell>
          <cell r="F100">
            <v>625</v>
          </cell>
        </row>
        <row r="101">
          <cell r="A101" t="str">
            <v>DANIEL ANTONIO GALVA BENITEZ</v>
          </cell>
          <cell r="B101">
            <v>20000</v>
          </cell>
          <cell r="C101">
            <v>574</v>
          </cell>
          <cell r="D101">
            <v>608</v>
          </cell>
          <cell r="F101">
            <v>2115.9499999999998</v>
          </cell>
        </row>
        <row r="102">
          <cell r="A102" t="str">
            <v>DANIEL ARTURO SOSA ALVAREZ</v>
          </cell>
          <cell r="B102">
            <v>31500</v>
          </cell>
          <cell r="C102">
            <v>904.05</v>
          </cell>
          <cell r="D102">
            <v>957.6</v>
          </cell>
          <cell r="F102">
            <v>5722.3</v>
          </cell>
        </row>
        <row r="103">
          <cell r="A103" t="str">
            <v>DANIEL ASENCIO TURBI</v>
          </cell>
          <cell r="B103">
            <v>135000</v>
          </cell>
          <cell r="C103">
            <v>3874.5</v>
          </cell>
          <cell r="D103">
            <v>4104</v>
          </cell>
          <cell r="E103">
            <v>20338.240000000002</v>
          </cell>
          <cell r="F103">
            <v>25</v>
          </cell>
        </row>
        <row r="104">
          <cell r="A104" t="str">
            <v>DANIEL DE LOS SANTOS BAUTISTA</v>
          </cell>
          <cell r="B104">
            <v>50000</v>
          </cell>
          <cell r="C104">
            <v>1435</v>
          </cell>
          <cell r="D104">
            <v>1520</v>
          </cell>
          <cell r="E104">
            <v>1854</v>
          </cell>
          <cell r="F104">
            <v>25</v>
          </cell>
        </row>
        <row r="105">
          <cell r="A105" t="str">
            <v>DANIELA CUEVAS PEÑA</v>
          </cell>
          <cell r="B105">
            <v>50000</v>
          </cell>
          <cell r="C105">
            <v>1435</v>
          </cell>
          <cell r="D105">
            <v>1520</v>
          </cell>
          <cell r="E105">
            <v>1854</v>
          </cell>
          <cell r="F105">
            <v>1285</v>
          </cell>
        </row>
        <row r="106">
          <cell r="A106" t="str">
            <v>DARIS CAROLINA SANCHEZ DE JESUS</v>
          </cell>
          <cell r="B106">
            <v>140000</v>
          </cell>
          <cell r="C106">
            <v>4018</v>
          </cell>
          <cell r="D106">
            <v>4256</v>
          </cell>
          <cell r="E106">
            <v>21085.5</v>
          </cell>
          <cell r="F106">
            <v>1740.46</v>
          </cell>
        </row>
        <row r="107">
          <cell r="A107" t="str">
            <v>DAYMISIS CHANEL CONTRERAS SELMO</v>
          </cell>
          <cell r="B107">
            <v>42000</v>
          </cell>
          <cell r="C107">
            <v>1205.4000000000001</v>
          </cell>
          <cell r="D107">
            <v>1276.8</v>
          </cell>
          <cell r="E107">
            <v>724.92</v>
          </cell>
          <cell r="F107">
            <v>7533.86</v>
          </cell>
        </row>
        <row r="108">
          <cell r="A108" t="str">
            <v>DEIVY MANUEL MORENO MANZANILLO</v>
          </cell>
          <cell r="B108">
            <v>42000</v>
          </cell>
          <cell r="C108">
            <v>1205.4000000000001</v>
          </cell>
          <cell r="D108">
            <v>1276.8</v>
          </cell>
          <cell r="E108">
            <v>467.6</v>
          </cell>
          <cell r="F108">
            <v>5637.38</v>
          </cell>
        </row>
        <row r="109">
          <cell r="A109" t="str">
            <v>DIANA MARIA ACEVEDO</v>
          </cell>
          <cell r="B109">
            <v>20000</v>
          </cell>
          <cell r="C109">
            <v>574</v>
          </cell>
          <cell r="D109">
            <v>608</v>
          </cell>
          <cell r="F109">
            <v>3755.23</v>
          </cell>
        </row>
        <row r="110">
          <cell r="A110" t="str">
            <v>DILCIA DE JESUS ABREU</v>
          </cell>
          <cell r="B110">
            <v>32500</v>
          </cell>
          <cell r="C110">
            <v>932.75</v>
          </cell>
          <cell r="D110">
            <v>988</v>
          </cell>
          <cell r="F110">
            <v>8448.32</v>
          </cell>
        </row>
        <row r="111">
          <cell r="A111" t="str">
            <v>DILEYSI MARIA RODRIGUEZ MORENO</v>
          </cell>
          <cell r="B111">
            <v>42000</v>
          </cell>
          <cell r="C111">
            <v>1205.4000000000001</v>
          </cell>
          <cell r="D111">
            <v>1276.8</v>
          </cell>
          <cell r="F111">
            <v>25</v>
          </cell>
        </row>
        <row r="112">
          <cell r="A112" t="str">
            <v>DINERCI ALVAREZ RODRIGUEZ</v>
          </cell>
          <cell r="B112">
            <v>40000</v>
          </cell>
          <cell r="C112">
            <v>1148</v>
          </cell>
          <cell r="D112">
            <v>1216</v>
          </cell>
          <cell r="E112">
            <v>442.65</v>
          </cell>
          <cell r="F112">
            <v>4025</v>
          </cell>
        </row>
        <row r="113">
          <cell r="A113" t="str">
            <v>DIONICIO VENTURA CRUZ</v>
          </cell>
          <cell r="B113">
            <v>35000</v>
          </cell>
          <cell r="C113">
            <v>1004.5</v>
          </cell>
          <cell r="D113">
            <v>1064</v>
          </cell>
          <cell r="F113">
            <v>1075</v>
          </cell>
        </row>
        <row r="114">
          <cell r="A114" t="str">
            <v>DIONISIO PEREZ GONZALEZ</v>
          </cell>
          <cell r="B114">
            <v>70000</v>
          </cell>
          <cell r="C114">
            <v>2009</v>
          </cell>
          <cell r="D114">
            <v>2128</v>
          </cell>
          <cell r="E114">
            <v>5025.38</v>
          </cell>
          <cell r="F114">
            <v>12641.56</v>
          </cell>
        </row>
        <row r="115">
          <cell r="A115" t="str">
            <v>DOMINGA DE LA CRUZ DE LA CRUZ</v>
          </cell>
          <cell r="B115">
            <v>30000</v>
          </cell>
          <cell r="C115">
            <v>861</v>
          </cell>
          <cell r="D115">
            <v>912</v>
          </cell>
          <cell r="F115">
            <v>8366.39</v>
          </cell>
        </row>
        <row r="116">
          <cell r="A116" t="str">
            <v>DOMINGA TAMARA</v>
          </cell>
          <cell r="B116">
            <v>20000</v>
          </cell>
          <cell r="C116">
            <v>574</v>
          </cell>
          <cell r="D116">
            <v>608</v>
          </cell>
          <cell r="F116">
            <v>2825</v>
          </cell>
        </row>
        <row r="117">
          <cell r="A117" t="str">
            <v>DOMINGO MARTE</v>
          </cell>
          <cell r="B117">
            <v>20000</v>
          </cell>
          <cell r="C117">
            <v>574</v>
          </cell>
          <cell r="D117">
            <v>608</v>
          </cell>
          <cell r="F117">
            <v>1957.73</v>
          </cell>
        </row>
        <row r="118">
          <cell r="A118" t="str">
            <v>DOMINGO PAREDES BRITO</v>
          </cell>
          <cell r="B118">
            <v>7000</v>
          </cell>
          <cell r="C118">
            <v>200.9</v>
          </cell>
          <cell r="D118">
            <v>212.8</v>
          </cell>
          <cell r="F118">
            <v>25</v>
          </cell>
        </row>
        <row r="119">
          <cell r="A119" t="str">
            <v>DOMINGO RODRIGUEZ MARTE</v>
          </cell>
          <cell r="B119">
            <v>30000</v>
          </cell>
          <cell r="C119">
            <v>861</v>
          </cell>
          <cell r="D119">
            <v>912</v>
          </cell>
          <cell r="F119">
            <v>4859.5300000000007</v>
          </cell>
        </row>
        <row r="120">
          <cell r="A120" t="str">
            <v>DOMINICANA DE LA CRUZ TORIBIO</v>
          </cell>
          <cell r="B120">
            <v>40000</v>
          </cell>
          <cell r="C120">
            <v>1148</v>
          </cell>
          <cell r="D120">
            <v>1216</v>
          </cell>
          <cell r="E120">
            <v>442.65</v>
          </cell>
          <cell r="F120">
            <v>5625</v>
          </cell>
        </row>
        <row r="121">
          <cell r="A121" t="str">
            <v>DREANELYS ESCARILYN DÏOLEO MORENO</v>
          </cell>
          <cell r="B121">
            <v>42000</v>
          </cell>
          <cell r="C121">
            <v>1205.4000000000001</v>
          </cell>
          <cell r="D121">
            <v>1276.8</v>
          </cell>
          <cell r="E121">
            <v>724.92</v>
          </cell>
          <cell r="F121">
            <v>10753.14</v>
          </cell>
        </row>
        <row r="122">
          <cell r="A122" t="str">
            <v>DULCE ROA ENCARNACION</v>
          </cell>
          <cell r="B122">
            <v>20000</v>
          </cell>
          <cell r="C122">
            <v>574</v>
          </cell>
          <cell r="D122">
            <v>608</v>
          </cell>
          <cell r="F122">
            <v>2025</v>
          </cell>
        </row>
        <row r="123">
          <cell r="A123" t="str">
            <v>EDDY MARSE ALMONTE SANCHEZ</v>
          </cell>
          <cell r="B123">
            <v>42000</v>
          </cell>
          <cell r="C123">
            <v>1205.4000000000001</v>
          </cell>
          <cell r="D123">
            <v>1276.8</v>
          </cell>
          <cell r="E123">
            <v>467.6</v>
          </cell>
          <cell r="F123">
            <v>12494.919999999998</v>
          </cell>
        </row>
        <row r="124">
          <cell r="A124" t="str">
            <v>EDITH MARIA FLEURIMONT FLEURANT</v>
          </cell>
          <cell r="B124">
            <v>35000</v>
          </cell>
          <cell r="C124">
            <v>1004.5</v>
          </cell>
          <cell r="D124">
            <v>1064</v>
          </cell>
          <cell r="F124">
            <v>3830.01</v>
          </cell>
        </row>
        <row r="125">
          <cell r="A125" t="str">
            <v>EDUAR FRANKLIN AYBAR DE LA CRUZ</v>
          </cell>
          <cell r="B125">
            <v>20000</v>
          </cell>
          <cell r="C125">
            <v>574</v>
          </cell>
          <cell r="D125">
            <v>608</v>
          </cell>
          <cell r="F125">
            <v>6505.38</v>
          </cell>
        </row>
        <row r="126">
          <cell r="A126" t="str">
            <v>EDUARDO MONTERO MONTERO</v>
          </cell>
          <cell r="B126">
            <v>60000</v>
          </cell>
          <cell r="C126">
            <v>1722</v>
          </cell>
          <cell r="D126">
            <v>1824</v>
          </cell>
          <cell r="E126">
            <v>3486.68</v>
          </cell>
          <cell r="F126">
            <v>25</v>
          </cell>
        </row>
        <row r="127">
          <cell r="A127" t="str">
            <v>EDUARDO REINOSO VASQUEZ</v>
          </cell>
          <cell r="B127">
            <v>30000</v>
          </cell>
          <cell r="C127">
            <v>861</v>
          </cell>
          <cell r="D127">
            <v>912</v>
          </cell>
          <cell r="F127">
            <v>10153.459999999999</v>
          </cell>
        </row>
        <row r="128">
          <cell r="A128" t="str">
            <v>EDUVIGIS CORONADO ROSARIO</v>
          </cell>
          <cell r="B128">
            <v>20000</v>
          </cell>
          <cell r="C128">
            <v>574</v>
          </cell>
          <cell r="D128">
            <v>608</v>
          </cell>
          <cell r="F128">
            <v>625</v>
          </cell>
        </row>
        <row r="129">
          <cell r="A129" t="str">
            <v>EDWIN GREGORIO LOPEZ SANCHEZ</v>
          </cell>
          <cell r="B129">
            <v>30000</v>
          </cell>
          <cell r="C129">
            <v>861</v>
          </cell>
          <cell r="D129">
            <v>912</v>
          </cell>
          <cell r="F129">
            <v>25</v>
          </cell>
        </row>
        <row r="130">
          <cell r="A130" t="str">
            <v>EDWIN GUARIONEX LARA DEL VILLAR</v>
          </cell>
          <cell r="B130">
            <v>45000</v>
          </cell>
          <cell r="C130">
            <v>1291.5</v>
          </cell>
          <cell r="D130">
            <v>1368</v>
          </cell>
          <cell r="E130">
            <v>1148.33</v>
          </cell>
          <cell r="F130">
            <v>25</v>
          </cell>
        </row>
        <row r="131">
          <cell r="A131" t="str">
            <v>EDWIN LOPEZ ENCARNACION</v>
          </cell>
          <cell r="B131">
            <v>80000</v>
          </cell>
          <cell r="C131">
            <v>2296</v>
          </cell>
          <cell r="D131">
            <v>2432</v>
          </cell>
          <cell r="E131">
            <v>7400.87</v>
          </cell>
          <cell r="F131">
            <v>25</v>
          </cell>
        </row>
        <row r="132">
          <cell r="A132" t="str">
            <v>ELEUTERIA RONDON MAGALLANES</v>
          </cell>
          <cell r="B132">
            <v>30000</v>
          </cell>
          <cell r="C132">
            <v>861</v>
          </cell>
          <cell r="D132">
            <v>912</v>
          </cell>
          <cell r="F132">
            <v>925</v>
          </cell>
        </row>
        <row r="133">
          <cell r="A133" t="str">
            <v>ELIANGI SOLIS MORETA</v>
          </cell>
          <cell r="B133">
            <v>42000</v>
          </cell>
          <cell r="C133">
            <v>1205.4000000000001</v>
          </cell>
          <cell r="D133">
            <v>1276.8</v>
          </cell>
          <cell r="E133">
            <v>724.92</v>
          </cell>
          <cell r="F133">
            <v>3385</v>
          </cell>
        </row>
        <row r="134">
          <cell r="A134" t="str">
            <v>ELIAS EXPEDITO NAVARRO MARTINEZ</v>
          </cell>
          <cell r="B134">
            <v>30000</v>
          </cell>
          <cell r="C134">
            <v>861</v>
          </cell>
          <cell r="D134">
            <v>912</v>
          </cell>
          <cell r="F134">
            <v>25</v>
          </cell>
        </row>
        <row r="135">
          <cell r="A135" t="str">
            <v>ELIDO JOEL CUSTODIO CUSTODIO</v>
          </cell>
          <cell r="B135">
            <v>50000</v>
          </cell>
          <cell r="C135">
            <v>1435</v>
          </cell>
          <cell r="D135">
            <v>1520</v>
          </cell>
          <cell r="E135">
            <v>1854</v>
          </cell>
          <cell r="F135">
            <v>8579.34</v>
          </cell>
        </row>
        <row r="136">
          <cell r="A136" t="str">
            <v>ELIZABETH ALVAREZ HENRIQUEZ</v>
          </cell>
          <cell r="B136">
            <v>42000</v>
          </cell>
          <cell r="C136">
            <v>1205.4000000000001</v>
          </cell>
          <cell r="D136">
            <v>1276.8</v>
          </cell>
          <cell r="E136">
            <v>724.92</v>
          </cell>
          <cell r="F136">
            <v>3093.12</v>
          </cell>
        </row>
        <row r="137">
          <cell r="A137" t="str">
            <v>ELIZABETH MARY REYNOSO TEJADA</v>
          </cell>
          <cell r="B137">
            <v>50000</v>
          </cell>
          <cell r="C137">
            <v>1435</v>
          </cell>
          <cell r="D137">
            <v>1520</v>
          </cell>
          <cell r="E137">
            <v>1854</v>
          </cell>
          <cell r="F137">
            <v>10166.719999999999</v>
          </cell>
        </row>
        <row r="138">
          <cell r="A138" t="str">
            <v>ELLIOT PEREZ TERRERO</v>
          </cell>
          <cell r="B138">
            <v>42000</v>
          </cell>
          <cell r="C138">
            <v>1205.4000000000001</v>
          </cell>
          <cell r="D138">
            <v>1276.8</v>
          </cell>
          <cell r="E138">
            <v>724.92</v>
          </cell>
          <cell r="F138">
            <v>25</v>
          </cell>
        </row>
        <row r="139">
          <cell r="A139" t="str">
            <v>ELVI ALFREDO LORA RODRIGUEZ</v>
          </cell>
          <cell r="B139">
            <v>20000</v>
          </cell>
          <cell r="C139">
            <v>574</v>
          </cell>
          <cell r="D139">
            <v>608</v>
          </cell>
          <cell r="F139">
            <v>2005.39</v>
          </cell>
        </row>
        <row r="140">
          <cell r="A140" t="str">
            <v>ELVIN MANUEL SANTANA</v>
          </cell>
          <cell r="B140">
            <v>30000</v>
          </cell>
          <cell r="C140">
            <v>861</v>
          </cell>
          <cell r="D140">
            <v>912</v>
          </cell>
          <cell r="F140">
            <v>25</v>
          </cell>
        </row>
        <row r="141">
          <cell r="A141" t="str">
            <v>EMELENCIANO CRISOSTOMO NOLASCO</v>
          </cell>
          <cell r="B141">
            <v>30000</v>
          </cell>
          <cell r="C141">
            <v>861</v>
          </cell>
          <cell r="D141">
            <v>912</v>
          </cell>
          <cell r="F141">
            <v>10379.32</v>
          </cell>
        </row>
        <row r="142">
          <cell r="A142" t="str">
            <v>EMELY ALEXANDRA MENDEZ CANO</v>
          </cell>
          <cell r="B142">
            <v>50000</v>
          </cell>
          <cell r="C142">
            <v>1435</v>
          </cell>
          <cell r="D142">
            <v>1520</v>
          </cell>
          <cell r="E142">
            <v>1339.36</v>
          </cell>
          <cell r="F142">
            <v>5364.64</v>
          </cell>
        </row>
        <row r="143">
          <cell r="A143" t="str">
            <v>EMERLIN VICTORIA TEJEDA BURGOS</v>
          </cell>
          <cell r="B143">
            <v>42000</v>
          </cell>
          <cell r="C143">
            <v>1205.4000000000001</v>
          </cell>
          <cell r="D143">
            <v>1276.8</v>
          </cell>
          <cell r="E143">
            <v>724.92</v>
          </cell>
          <cell r="F143">
            <v>2125</v>
          </cell>
        </row>
        <row r="144">
          <cell r="A144" t="str">
            <v>EPIFANIO DIAZ VASQUEZ</v>
          </cell>
          <cell r="B144">
            <v>20000</v>
          </cell>
          <cell r="C144">
            <v>574</v>
          </cell>
          <cell r="D144">
            <v>608</v>
          </cell>
          <cell r="F144">
            <v>25</v>
          </cell>
        </row>
        <row r="145">
          <cell r="A145" t="str">
            <v>ERICK ANTONIO MERCER MELLA</v>
          </cell>
          <cell r="B145">
            <v>30000</v>
          </cell>
          <cell r="C145">
            <v>861</v>
          </cell>
          <cell r="D145">
            <v>912</v>
          </cell>
          <cell r="F145">
            <v>1275</v>
          </cell>
        </row>
        <row r="146">
          <cell r="A146" t="str">
            <v>ERICKSON RAFAEL HERNANDEZ SANCHEZ</v>
          </cell>
          <cell r="B146">
            <v>35000</v>
          </cell>
          <cell r="C146">
            <v>1004.5</v>
          </cell>
          <cell r="D146">
            <v>1064</v>
          </cell>
          <cell r="F146">
            <v>9607.4399999999987</v>
          </cell>
        </row>
        <row r="147">
          <cell r="A147" t="str">
            <v>ERIKA PATRICIA BURGOS</v>
          </cell>
          <cell r="B147">
            <v>42000</v>
          </cell>
          <cell r="C147">
            <v>1205.4000000000001</v>
          </cell>
          <cell r="D147">
            <v>1276.8</v>
          </cell>
          <cell r="E147">
            <v>724.92</v>
          </cell>
          <cell r="F147">
            <v>13413.98</v>
          </cell>
        </row>
        <row r="148">
          <cell r="A148" t="str">
            <v>ERNESTO ACEVEDO PEÑA</v>
          </cell>
          <cell r="B148">
            <v>100000</v>
          </cell>
          <cell r="C148">
            <v>2870</v>
          </cell>
          <cell r="D148">
            <v>3040</v>
          </cell>
          <cell r="E148">
            <v>12105.37</v>
          </cell>
          <cell r="F148">
            <v>2888.08</v>
          </cell>
        </row>
        <row r="149">
          <cell r="A149" t="str">
            <v>ESPERANZA ESTRELLA RODRIGUEZ</v>
          </cell>
          <cell r="B149">
            <v>42000</v>
          </cell>
          <cell r="C149">
            <v>1205.4000000000001</v>
          </cell>
          <cell r="D149">
            <v>1276.8</v>
          </cell>
          <cell r="E149">
            <v>467.6</v>
          </cell>
          <cell r="F149">
            <v>1740.46</v>
          </cell>
        </row>
        <row r="150">
          <cell r="A150" t="str">
            <v>ESTHER SANTIL MERCEDES</v>
          </cell>
          <cell r="B150">
            <v>60000</v>
          </cell>
          <cell r="C150">
            <v>1722</v>
          </cell>
          <cell r="D150">
            <v>1824</v>
          </cell>
          <cell r="E150">
            <v>3486.68</v>
          </cell>
          <cell r="F150">
            <v>4825</v>
          </cell>
        </row>
        <row r="151">
          <cell r="A151" t="str">
            <v>EUSTAQUIA BRAZOBAN GONZALEZ</v>
          </cell>
          <cell r="B151">
            <v>50000</v>
          </cell>
          <cell r="C151">
            <v>1435</v>
          </cell>
          <cell r="D151">
            <v>1520</v>
          </cell>
          <cell r="E151">
            <v>1854</v>
          </cell>
          <cell r="F151">
            <v>25</v>
          </cell>
        </row>
        <row r="152">
          <cell r="A152" t="str">
            <v>EVELYN VALDERA GUERRERO</v>
          </cell>
          <cell r="B152">
            <v>70000</v>
          </cell>
          <cell r="C152">
            <v>2009</v>
          </cell>
          <cell r="D152">
            <v>2128</v>
          </cell>
          <cell r="E152">
            <v>5368.48</v>
          </cell>
          <cell r="F152">
            <v>2888.08</v>
          </cell>
        </row>
        <row r="153">
          <cell r="A153" t="str">
            <v>FATIMA DE JESUS NOVA ROSADO</v>
          </cell>
          <cell r="B153">
            <v>50000</v>
          </cell>
          <cell r="C153">
            <v>1435</v>
          </cell>
          <cell r="D153">
            <v>1520</v>
          </cell>
          <cell r="E153">
            <v>1854</v>
          </cell>
          <cell r="F153">
            <v>5025</v>
          </cell>
        </row>
        <row r="154">
          <cell r="A154" t="str">
            <v>FAUSTO FRANCISCO DEL CARMEN PEREZ SA</v>
          </cell>
          <cell r="B154">
            <v>275000</v>
          </cell>
          <cell r="C154">
            <v>7892.5</v>
          </cell>
          <cell r="D154">
            <v>5883.16</v>
          </cell>
          <cell r="E154">
            <v>53888.95</v>
          </cell>
          <cell r="F154">
            <v>25</v>
          </cell>
        </row>
        <row r="155">
          <cell r="A155" t="str">
            <v>FAVIO OZUNA</v>
          </cell>
          <cell r="B155">
            <v>30000</v>
          </cell>
          <cell r="C155">
            <v>861</v>
          </cell>
          <cell r="D155">
            <v>912</v>
          </cell>
          <cell r="F155">
            <v>25</v>
          </cell>
        </row>
        <row r="156">
          <cell r="A156" t="str">
            <v>FEDERICO ALEXIS DIAZ CEBALLOS</v>
          </cell>
          <cell r="B156">
            <v>30000</v>
          </cell>
          <cell r="C156">
            <v>861</v>
          </cell>
          <cell r="D156">
            <v>912</v>
          </cell>
          <cell r="F156">
            <v>5222.43</v>
          </cell>
        </row>
        <row r="157">
          <cell r="A157" t="str">
            <v>FELICIA HILARIO HERNANDEZ</v>
          </cell>
          <cell r="B157">
            <v>42000</v>
          </cell>
          <cell r="C157">
            <v>1205.4000000000001</v>
          </cell>
          <cell r="D157">
            <v>1276.8</v>
          </cell>
          <cell r="E157">
            <v>724.92</v>
          </cell>
          <cell r="F157">
            <v>15218.03</v>
          </cell>
        </row>
        <row r="158">
          <cell r="A158" t="str">
            <v>FELICIA JOHANNA POZO MONTA¥O</v>
          </cell>
          <cell r="B158">
            <v>50000</v>
          </cell>
          <cell r="C158">
            <v>1435</v>
          </cell>
          <cell r="D158">
            <v>1520</v>
          </cell>
          <cell r="E158">
            <v>1854</v>
          </cell>
          <cell r="F158">
            <v>1525</v>
          </cell>
        </row>
        <row r="159">
          <cell r="A159" t="str">
            <v>FELINO DE LA ROSA BRAZOBAN</v>
          </cell>
          <cell r="B159">
            <v>50000</v>
          </cell>
          <cell r="C159">
            <v>1435</v>
          </cell>
          <cell r="D159">
            <v>1520</v>
          </cell>
          <cell r="E159">
            <v>1854</v>
          </cell>
          <cell r="F159">
            <v>12383.62</v>
          </cell>
        </row>
        <row r="160">
          <cell r="A160" t="str">
            <v>FELIPE NUÑEZ BRAZOBAN</v>
          </cell>
          <cell r="B160">
            <v>30000</v>
          </cell>
          <cell r="C160">
            <v>861</v>
          </cell>
          <cell r="D160">
            <v>912</v>
          </cell>
          <cell r="F160">
            <v>3626.16</v>
          </cell>
        </row>
        <row r="161">
          <cell r="A161" t="str">
            <v>FELIX ALCIBIADES LUNA ALBERTO</v>
          </cell>
          <cell r="B161">
            <v>30000</v>
          </cell>
          <cell r="C161">
            <v>861</v>
          </cell>
          <cell r="D161">
            <v>912</v>
          </cell>
          <cell r="F161">
            <v>25</v>
          </cell>
        </row>
        <row r="162">
          <cell r="A162" t="str">
            <v>FELIX DEL CARMEN OLLEL JIMENEZ</v>
          </cell>
          <cell r="B162">
            <v>45000</v>
          </cell>
          <cell r="C162">
            <v>1291.5</v>
          </cell>
          <cell r="D162">
            <v>1368</v>
          </cell>
          <cell r="E162">
            <v>1148.33</v>
          </cell>
          <cell r="F162">
            <v>17481.36</v>
          </cell>
        </row>
        <row r="163">
          <cell r="A163" t="str">
            <v>FELIX REYNOSO MORENO</v>
          </cell>
          <cell r="B163">
            <v>42000</v>
          </cell>
          <cell r="C163">
            <v>1205.4000000000001</v>
          </cell>
          <cell r="D163">
            <v>1276.8</v>
          </cell>
          <cell r="E163">
            <v>724.92</v>
          </cell>
          <cell r="F163">
            <v>7323.57</v>
          </cell>
        </row>
        <row r="164">
          <cell r="A164" t="str">
            <v>FELIX SANTIAGO AMPARO GARCIA</v>
          </cell>
          <cell r="B164">
            <v>20000</v>
          </cell>
          <cell r="C164">
            <v>574</v>
          </cell>
          <cell r="D164">
            <v>608</v>
          </cell>
          <cell r="F164">
            <v>9498.74</v>
          </cell>
        </row>
        <row r="165">
          <cell r="A165" t="str">
            <v>FERNANDO RHADAMES DIAZ TORRES</v>
          </cell>
          <cell r="B165">
            <v>150000</v>
          </cell>
          <cell r="C165">
            <v>4305</v>
          </cell>
          <cell r="D165">
            <v>4560</v>
          </cell>
          <cell r="E165">
            <v>23866.62</v>
          </cell>
          <cell r="F165">
            <v>25</v>
          </cell>
        </row>
        <row r="166">
          <cell r="A166" t="str">
            <v>FIDEL ERNESTO MEJIA MILIAN</v>
          </cell>
          <cell r="B166">
            <v>55000</v>
          </cell>
          <cell r="C166">
            <v>1578.5</v>
          </cell>
          <cell r="D166">
            <v>1672</v>
          </cell>
          <cell r="E166">
            <v>2559.6799999999998</v>
          </cell>
          <cell r="F166">
            <v>5846.57</v>
          </cell>
        </row>
        <row r="167">
          <cell r="A167" t="str">
            <v>FRANCHESCA CRUZ GARCIA</v>
          </cell>
          <cell r="B167">
            <v>45000</v>
          </cell>
          <cell r="C167">
            <v>1291.5</v>
          </cell>
          <cell r="D167">
            <v>1368</v>
          </cell>
          <cell r="E167">
            <v>1148.33</v>
          </cell>
          <cell r="F167">
            <v>15775</v>
          </cell>
        </row>
        <row r="168">
          <cell r="A168" t="str">
            <v>FRANCISCO ANTONIO MUESES CONTRERAS</v>
          </cell>
          <cell r="B168">
            <v>50000</v>
          </cell>
          <cell r="C168">
            <v>1435</v>
          </cell>
          <cell r="D168">
            <v>1520</v>
          </cell>
          <cell r="E168">
            <v>1854</v>
          </cell>
          <cell r="F168">
            <v>12046.1</v>
          </cell>
        </row>
        <row r="169">
          <cell r="A169" t="str">
            <v>FRANCISCO ARMANDO DIPLAN</v>
          </cell>
          <cell r="B169">
            <v>64000</v>
          </cell>
          <cell r="C169">
            <v>1836.8</v>
          </cell>
          <cell r="D169">
            <v>1945.6</v>
          </cell>
          <cell r="E169">
            <v>4239.3999999999996</v>
          </cell>
          <cell r="F169">
            <v>3225</v>
          </cell>
        </row>
        <row r="170">
          <cell r="A170" t="str">
            <v>FRANCISCO CONFESOR CORONADO GALVEZ</v>
          </cell>
          <cell r="B170">
            <v>20000</v>
          </cell>
          <cell r="C170">
            <v>574</v>
          </cell>
          <cell r="D170">
            <v>608</v>
          </cell>
          <cell r="F170">
            <v>5777.3</v>
          </cell>
        </row>
        <row r="171">
          <cell r="A171" t="str">
            <v>FRANCISCO SORIANO DE LA ROSA</v>
          </cell>
          <cell r="B171">
            <v>55000</v>
          </cell>
          <cell r="C171">
            <v>1578.5</v>
          </cell>
          <cell r="D171">
            <v>1672</v>
          </cell>
          <cell r="E171">
            <v>2559.6799999999998</v>
          </cell>
          <cell r="F171">
            <v>8203.9599999999991</v>
          </cell>
        </row>
        <row r="172">
          <cell r="A172" t="str">
            <v>FRANCISCO VASQUEZ MENDOZA</v>
          </cell>
          <cell r="B172">
            <v>20000</v>
          </cell>
          <cell r="C172">
            <v>574</v>
          </cell>
          <cell r="D172">
            <v>608</v>
          </cell>
          <cell r="F172">
            <v>4464.84</v>
          </cell>
        </row>
        <row r="173">
          <cell r="A173" t="str">
            <v>FRANKLIN MARTINEZ RODRIGUEZ</v>
          </cell>
          <cell r="B173">
            <v>30000</v>
          </cell>
          <cell r="C173">
            <v>861</v>
          </cell>
          <cell r="D173">
            <v>912</v>
          </cell>
          <cell r="F173">
            <v>4491.79</v>
          </cell>
        </row>
        <row r="174">
          <cell r="A174" t="str">
            <v>FRANKLIN PAULA LOPEZ</v>
          </cell>
          <cell r="B174">
            <v>30000</v>
          </cell>
          <cell r="C174">
            <v>861</v>
          </cell>
          <cell r="D174">
            <v>912</v>
          </cell>
          <cell r="F174">
            <v>4219.3899999999994</v>
          </cell>
        </row>
        <row r="175">
          <cell r="A175" t="str">
            <v>FREDDY MARTINEZ</v>
          </cell>
          <cell r="B175">
            <v>32500</v>
          </cell>
          <cell r="C175">
            <v>932.75</v>
          </cell>
          <cell r="D175">
            <v>988</v>
          </cell>
          <cell r="F175">
            <v>10746.07</v>
          </cell>
        </row>
        <row r="176">
          <cell r="A176" t="str">
            <v>GABRIEL FRANCISCO CARELA VALERA</v>
          </cell>
          <cell r="B176">
            <v>75000</v>
          </cell>
          <cell r="C176">
            <v>2152.5</v>
          </cell>
          <cell r="D176">
            <v>2280</v>
          </cell>
          <cell r="E176">
            <v>6309.38</v>
          </cell>
          <cell r="F176">
            <v>25</v>
          </cell>
        </row>
        <row r="177">
          <cell r="A177" t="str">
            <v>GELSARY DARIANA CABRAL JOSE</v>
          </cell>
          <cell r="B177">
            <v>42000</v>
          </cell>
          <cell r="C177">
            <v>1205.4000000000001</v>
          </cell>
          <cell r="D177">
            <v>1276.8</v>
          </cell>
          <cell r="E177">
            <v>724.92</v>
          </cell>
          <cell r="F177">
            <v>3658.23</v>
          </cell>
        </row>
        <row r="178">
          <cell r="A178" t="str">
            <v>GENARO RAFAEL RODRIGUEZ GERMAN</v>
          </cell>
          <cell r="B178">
            <v>40000</v>
          </cell>
          <cell r="C178">
            <v>1148</v>
          </cell>
          <cell r="D178">
            <v>1216</v>
          </cell>
          <cell r="E178">
            <v>442.65</v>
          </cell>
          <cell r="F178">
            <v>25</v>
          </cell>
        </row>
        <row r="179">
          <cell r="A179" t="str">
            <v>GENESIS ROSARIO GARRIDO</v>
          </cell>
          <cell r="B179">
            <v>42000</v>
          </cell>
          <cell r="C179">
            <v>1205.4000000000001</v>
          </cell>
          <cell r="D179">
            <v>1276.8</v>
          </cell>
          <cell r="E179">
            <v>724.92</v>
          </cell>
          <cell r="F179">
            <v>12952.31</v>
          </cell>
        </row>
        <row r="180">
          <cell r="A180" t="str">
            <v>GENOVEVA DE LA ROSA DE LA CRUZ</v>
          </cell>
          <cell r="B180">
            <v>42000</v>
          </cell>
          <cell r="C180">
            <v>1205.4000000000001</v>
          </cell>
          <cell r="D180">
            <v>1276.8</v>
          </cell>
          <cell r="E180">
            <v>724.92</v>
          </cell>
          <cell r="F180">
            <v>2545</v>
          </cell>
        </row>
        <row r="181">
          <cell r="A181" t="str">
            <v>GENRY BARTOLO CHAVEZ JIMENEZ</v>
          </cell>
          <cell r="B181">
            <v>20000</v>
          </cell>
          <cell r="C181">
            <v>574</v>
          </cell>
          <cell r="D181">
            <v>608</v>
          </cell>
          <cell r="F181">
            <v>25</v>
          </cell>
        </row>
        <row r="182">
          <cell r="A182" t="str">
            <v>GERALDO MARTINEZ TAVAREZ</v>
          </cell>
          <cell r="B182">
            <v>60000</v>
          </cell>
          <cell r="C182">
            <v>1722</v>
          </cell>
          <cell r="D182">
            <v>1824</v>
          </cell>
          <cell r="E182">
            <v>3486.68</v>
          </cell>
          <cell r="F182">
            <v>25</v>
          </cell>
        </row>
        <row r="183">
          <cell r="A183" t="str">
            <v>GERBELLYN NATALIA MATEO CORNIEL</v>
          </cell>
          <cell r="B183">
            <v>80000</v>
          </cell>
          <cell r="C183">
            <v>2296</v>
          </cell>
          <cell r="D183">
            <v>2432</v>
          </cell>
          <cell r="E183">
            <v>7400.87</v>
          </cell>
          <cell r="F183">
            <v>979.36</v>
          </cell>
        </row>
        <row r="184">
          <cell r="A184" t="str">
            <v>GINA MERY MARTINEZ HERNANDEZ</v>
          </cell>
          <cell r="B184">
            <v>30000</v>
          </cell>
          <cell r="C184">
            <v>861</v>
          </cell>
          <cell r="D184">
            <v>912</v>
          </cell>
          <cell r="F184">
            <v>7334.26</v>
          </cell>
        </row>
        <row r="185">
          <cell r="A185" t="str">
            <v>GINEISSYS TISSEL THEN</v>
          </cell>
          <cell r="B185">
            <v>42000</v>
          </cell>
          <cell r="C185">
            <v>1205.4000000000001</v>
          </cell>
          <cell r="D185">
            <v>1276.8</v>
          </cell>
          <cell r="E185">
            <v>724.92</v>
          </cell>
          <cell r="F185">
            <v>5612.96</v>
          </cell>
        </row>
        <row r="186">
          <cell r="A186" t="str">
            <v>GLADIS MELISSA RODRIGUEZ DE LOS SANT</v>
          </cell>
          <cell r="B186">
            <v>35000</v>
          </cell>
          <cell r="C186">
            <v>1004.5</v>
          </cell>
          <cell r="D186">
            <v>1064</v>
          </cell>
          <cell r="F186">
            <v>25</v>
          </cell>
        </row>
        <row r="187">
          <cell r="A187" t="str">
            <v>GLENY CONTRERAS</v>
          </cell>
          <cell r="B187">
            <v>30000</v>
          </cell>
          <cell r="C187">
            <v>861</v>
          </cell>
          <cell r="D187">
            <v>912</v>
          </cell>
          <cell r="F187">
            <v>25</v>
          </cell>
        </row>
        <row r="188">
          <cell r="A188" t="str">
            <v>GLORIA ROMERO MELO</v>
          </cell>
          <cell r="B188">
            <v>50000</v>
          </cell>
          <cell r="C188">
            <v>1435</v>
          </cell>
          <cell r="D188">
            <v>1520</v>
          </cell>
          <cell r="E188">
            <v>1854</v>
          </cell>
          <cell r="F188">
            <v>1525</v>
          </cell>
        </row>
        <row r="189">
          <cell r="A189" t="str">
            <v>GLORIAN MARTINEZ PERALTA</v>
          </cell>
          <cell r="B189">
            <v>120000</v>
          </cell>
          <cell r="C189">
            <v>3444</v>
          </cell>
          <cell r="D189">
            <v>3648</v>
          </cell>
          <cell r="E189">
            <v>16809.87</v>
          </cell>
          <cell r="F189">
            <v>25</v>
          </cell>
        </row>
        <row r="190">
          <cell r="A190" t="str">
            <v>GOMEZ NUÑEZ JORGE</v>
          </cell>
          <cell r="B190">
            <v>135000</v>
          </cell>
          <cell r="C190">
            <v>3874.5</v>
          </cell>
          <cell r="D190">
            <v>4104</v>
          </cell>
          <cell r="E190">
            <v>20338.240000000002</v>
          </cell>
          <cell r="F190">
            <v>2888.08</v>
          </cell>
        </row>
        <row r="191">
          <cell r="A191" t="str">
            <v>GREGORIO ABREU MENDEZ</v>
          </cell>
          <cell r="B191">
            <v>20000</v>
          </cell>
          <cell r="C191">
            <v>574</v>
          </cell>
          <cell r="D191">
            <v>608</v>
          </cell>
          <cell r="F191">
            <v>3831.96</v>
          </cell>
        </row>
        <row r="192">
          <cell r="A192" t="str">
            <v>GRISMAILY GERMANIA ESPINOSA MORROBEL</v>
          </cell>
          <cell r="B192">
            <v>42000</v>
          </cell>
          <cell r="C192">
            <v>1205.4000000000001</v>
          </cell>
          <cell r="D192">
            <v>1276.8</v>
          </cell>
          <cell r="E192">
            <v>724.92</v>
          </cell>
          <cell r="F192">
            <v>2125</v>
          </cell>
        </row>
        <row r="193">
          <cell r="A193" t="str">
            <v>GUADALUPE UBRI</v>
          </cell>
          <cell r="B193">
            <v>20000</v>
          </cell>
          <cell r="C193">
            <v>574</v>
          </cell>
          <cell r="D193">
            <v>608</v>
          </cell>
          <cell r="F193">
            <v>2556.25</v>
          </cell>
        </row>
        <row r="194">
          <cell r="A194" t="str">
            <v>GUILLERMO ANTONIO PINEDA TRINIDAD</v>
          </cell>
          <cell r="B194">
            <v>31500</v>
          </cell>
          <cell r="C194">
            <v>904.05</v>
          </cell>
          <cell r="D194">
            <v>957.6</v>
          </cell>
          <cell r="F194">
            <v>5722.3</v>
          </cell>
        </row>
        <row r="195">
          <cell r="A195" t="str">
            <v>GUILLERMO PEREZ FELIX</v>
          </cell>
          <cell r="B195">
            <v>40000</v>
          </cell>
          <cell r="C195">
            <v>1148</v>
          </cell>
          <cell r="D195">
            <v>1216</v>
          </cell>
          <cell r="E195">
            <v>442.65</v>
          </cell>
          <cell r="F195">
            <v>25</v>
          </cell>
        </row>
        <row r="196">
          <cell r="A196" t="str">
            <v>GUILLERMO SILVERIO</v>
          </cell>
          <cell r="B196">
            <v>30000</v>
          </cell>
          <cell r="C196">
            <v>861</v>
          </cell>
          <cell r="D196">
            <v>912</v>
          </cell>
          <cell r="F196">
            <v>9153.98</v>
          </cell>
        </row>
        <row r="197">
          <cell r="A197" t="str">
            <v>GUSTAVO ADOLFO MEJIA-RICART DEL ROSA</v>
          </cell>
          <cell r="B197">
            <v>200000</v>
          </cell>
          <cell r="C197">
            <v>5740</v>
          </cell>
          <cell r="D197">
            <v>5883.16</v>
          </cell>
          <cell r="E197">
            <v>35677.08</v>
          </cell>
          <cell r="F197">
            <v>25</v>
          </cell>
        </row>
        <row r="198">
          <cell r="A198" t="str">
            <v>HAROL ERNESTO SANTANA AYALA</v>
          </cell>
          <cell r="B198">
            <v>60000</v>
          </cell>
          <cell r="C198">
            <v>1722</v>
          </cell>
          <cell r="D198">
            <v>1824</v>
          </cell>
          <cell r="E198">
            <v>3143.58</v>
          </cell>
          <cell r="F198">
            <v>3740.46</v>
          </cell>
        </row>
        <row r="199">
          <cell r="A199" t="str">
            <v>HAROLD MEJIA DIAZ</v>
          </cell>
          <cell r="B199">
            <v>42000</v>
          </cell>
          <cell r="C199">
            <v>1205.4000000000001</v>
          </cell>
          <cell r="D199">
            <v>1276.8</v>
          </cell>
          <cell r="E199">
            <v>724.92</v>
          </cell>
          <cell r="F199">
            <v>25</v>
          </cell>
        </row>
        <row r="200">
          <cell r="A200" t="str">
            <v>HARRY DE LOS SANTOS JAVIER</v>
          </cell>
          <cell r="B200">
            <v>30000</v>
          </cell>
          <cell r="C200">
            <v>861</v>
          </cell>
          <cell r="D200">
            <v>912</v>
          </cell>
          <cell r="F200">
            <v>3450.6</v>
          </cell>
        </row>
        <row r="201">
          <cell r="A201" t="str">
            <v>HECTOR JULIO ALVARADO</v>
          </cell>
          <cell r="B201">
            <v>20000</v>
          </cell>
          <cell r="C201">
            <v>574</v>
          </cell>
          <cell r="D201">
            <v>608</v>
          </cell>
          <cell r="F201">
            <v>3548.31</v>
          </cell>
        </row>
        <row r="202">
          <cell r="A202" t="str">
            <v>HELEN PALMIRA PEREZ CONCEPCION</v>
          </cell>
          <cell r="B202">
            <v>175000</v>
          </cell>
          <cell r="C202">
            <v>5022.5</v>
          </cell>
          <cell r="D202">
            <v>5320</v>
          </cell>
          <cell r="E202">
            <v>29318.38</v>
          </cell>
          <cell r="F202">
            <v>4603.54</v>
          </cell>
        </row>
        <row r="203">
          <cell r="A203" t="str">
            <v>HENDRIX RAFAEL VILLAMAN DOMINGUEZ</v>
          </cell>
          <cell r="B203">
            <v>31500</v>
          </cell>
          <cell r="C203">
            <v>904.05</v>
          </cell>
          <cell r="D203">
            <v>957.6</v>
          </cell>
          <cell r="F203">
            <v>25</v>
          </cell>
        </row>
        <row r="204">
          <cell r="A204" t="str">
            <v>HERMINIO HERNANDEZ</v>
          </cell>
          <cell r="B204">
            <v>20000</v>
          </cell>
          <cell r="C204">
            <v>574</v>
          </cell>
          <cell r="D204">
            <v>608</v>
          </cell>
          <cell r="F204">
            <v>1735.61</v>
          </cell>
        </row>
        <row r="205">
          <cell r="A205" t="str">
            <v>HILARIA VILLANUEVA GIL</v>
          </cell>
          <cell r="B205">
            <v>20000</v>
          </cell>
          <cell r="C205">
            <v>574</v>
          </cell>
          <cell r="D205">
            <v>608</v>
          </cell>
          <cell r="F205">
            <v>2355.23</v>
          </cell>
        </row>
        <row r="206">
          <cell r="A206" t="str">
            <v>HILARIO FRANCISCO MARTINEZ</v>
          </cell>
          <cell r="B206">
            <v>35000</v>
          </cell>
          <cell r="C206">
            <v>1004.5</v>
          </cell>
          <cell r="D206">
            <v>1064</v>
          </cell>
          <cell r="F206">
            <v>1775</v>
          </cell>
        </row>
        <row r="207">
          <cell r="A207" t="str">
            <v>HILARIO SANCHEZ BAUTISTA</v>
          </cell>
          <cell r="B207">
            <v>20000</v>
          </cell>
          <cell r="C207">
            <v>574</v>
          </cell>
          <cell r="D207">
            <v>608</v>
          </cell>
          <cell r="F207">
            <v>2025</v>
          </cell>
        </row>
        <row r="208">
          <cell r="A208" t="str">
            <v>HIPOLITO REYES</v>
          </cell>
          <cell r="B208">
            <v>42000</v>
          </cell>
          <cell r="C208">
            <v>1205.4000000000001</v>
          </cell>
          <cell r="D208">
            <v>1276.8</v>
          </cell>
          <cell r="E208">
            <v>724.92</v>
          </cell>
          <cell r="F208">
            <v>14025.96</v>
          </cell>
        </row>
        <row r="209">
          <cell r="A209" t="str">
            <v>IGNACIO ALVARADO GARCIA</v>
          </cell>
          <cell r="B209">
            <v>20000</v>
          </cell>
          <cell r="C209">
            <v>574</v>
          </cell>
          <cell r="D209">
            <v>608</v>
          </cell>
          <cell r="F209">
            <v>25</v>
          </cell>
        </row>
        <row r="210">
          <cell r="A210" t="str">
            <v>INASKA MARIELA LUCIANO FIGUEREO</v>
          </cell>
          <cell r="B210">
            <v>50000</v>
          </cell>
          <cell r="C210">
            <v>1435</v>
          </cell>
          <cell r="D210">
            <v>1520</v>
          </cell>
          <cell r="E210">
            <v>1596.68</v>
          </cell>
          <cell r="F210">
            <v>1740.46</v>
          </cell>
        </row>
        <row r="211">
          <cell r="A211" t="str">
            <v>INDHIRA MIGUELINA BILLINI MINYETY</v>
          </cell>
          <cell r="B211">
            <v>50000</v>
          </cell>
          <cell r="C211">
            <v>1435</v>
          </cell>
          <cell r="D211">
            <v>1520</v>
          </cell>
          <cell r="E211">
            <v>1854</v>
          </cell>
          <cell r="F211">
            <v>25</v>
          </cell>
        </row>
        <row r="212">
          <cell r="A212" t="str">
            <v>ISIDRO DE LA ROSA DE JESUS</v>
          </cell>
          <cell r="B212">
            <v>42000</v>
          </cell>
          <cell r="C212">
            <v>1205.4000000000001</v>
          </cell>
          <cell r="D212">
            <v>1276.8</v>
          </cell>
          <cell r="E212">
            <v>724.92</v>
          </cell>
          <cell r="F212">
            <v>12883.92</v>
          </cell>
        </row>
        <row r="213">
          <cell r="A213" t="str">
            <v>ISMAEL GALVAN MENDEZ</v>
          </cell>
          <cell r="B213">
            <v>35000</v>
          </cell>
          <cell r="C213">
            <v>1004.5</v>
          </cell>
          <cell r="D213">
            <v>1064</v>
          </cell>
          <cell r="F213">
            <v>2325</v>
          </cell>
        </row>
        <row r="214">
          <cell r="A214" t="str">
            <v>ISRAEL NUÑEZ FELIZ</v>
          </cell>
          <cell r="B214">
            <v>30000</v>
          </cell>
          <cell r="C214">
            <v>861</v>
          </cell>
          <cell r="D214">
            <v>912</v>
          </cell>
          <cell r="F214">
            <v>5749.59</v>
          </cell>
        </row>
        <row r="215">
          <cell r="A215" t="str">
            <v>IVELISSE DEL CARMEN MUÑOZ MEJIA</v>
          </cell>
          <cell r="B215">
            <v>80000</v>
          </cell>
          <cell r="C215">
            <v>2296</v>
          </cell>
          <cell r="D215">
            <v>2432</v>
          </cell>
          <cell r="E215">
            <v>7400.87</v>
          </cell>
          <cell r="F215">
            <v>2425</v>
          </cell>
        </row>
        <row r="216">
          <cell r="A216" t="str">
            <v>JACK MARCOS PAULINO BAUTISTA</v>
          </cell>
          <cell r="B216">
            <v>30000</v>
          </cell>
          <cell r="C216">
            <v>861</v>
          </cell>
          <cell r="D216">
            <v>912</v>
          </cell>
          <cell r="F216">
            <v>7567.86</v>
          </cell>
        </row>
        <row r="217">
          <cell r="A217" t="str">
            <v>JACKSON ARISTOTELES BORGES MOLINA</v>
          </cell>
          <cell r="B217">
            <v>50000</v>
          </cell>
          <cell r="C217">
            <v>1435</v>
          </cell>
          <cell r="D217">
            <v>1520</v>
          </cell>
          <cell r="E217">
            <v>1854</v>
          </cell>
          <cell r="F217">
            <v>25</v>
          </cell>
        </row>
        <row r="218">
          <cell r="A218" t="str">
            <v>JACOBO ARTURO SIMON MONZON</v>
          </cell>
          <cell r="B218">
            <v>130000</v>
          </cell>
          <cell r="C218">
            <v>3731</v>
          </cell>
          <cell r="D218">
            <v>3952</v>
          </cell>
          <cell r="E218">
            <v>18733.25</v>
          </cell>
          <cell r="F218">
            <v>2694.82</v>
          </cell>
        </row>
        <row r="219">
          <cell r="A219" t="str">
            <v>JACQUELYN JOSEFINA NIVAR COSS</v>
          </cell>
          <cell r="B219">
            <v>210000</v>
          </cell>
          <cell r="C219">
            <v>6027</v>
          </cell>
          <cell r="D219">
            <v>5883.16</v>
          </cell>
          <cell r="E219">
            <v>38105.33</v>
          </cell>
          <cell r="F219">
            <v>25</v>
          </cell>
        </row>
        <row r="220">
          <cell r="A220" t="str">
            <v>JAIDEN EPAMINONDAS BLANCO</v>
          </cell>
          <cell r="B220">
            <v>20000</v>
          </cell>
          <cell r="C220">
            <v>574</v>
          </cell>
          <cell r="D220">
            <v>608</v>
          </cell>
          <cell r="F220">
            <v>2202.09</v>
          </cell>
        </row>
        <row r="221">
          <cell r="A221" t="str">
            <v>JASMIN GUERRERO BALDERA</v>
          </cell>
          <cell r="B221">
            <v>130000</v>
          </cell>
          <cell r="C221">
            <v>3731</v>
          </cell>
          <cell r="D221">
            <v>3952</v>
          </cell>
          <cell r="E221">
            <v>17875.52</v>
          </cell>
          <cell r="F221">
            <v>9071.380000000001</v>
          </cell>
        </row>
        <row r="222">
          <cell r="A222" t="str">
            <v>JEFFERSON SOLANO DE LOS SANTOS</v>
          </cell>
          <cell r="B222">
            <v>55000</v>
          </cell>
          <cell r="C222">
            <v>1578.5</v>
          </cell>
          <cell r="D222">
            <v>1672</v>
          </cell>
          <cell r="E222">
            <v>2559.6799999999998</v>
          </cell>
          <cell r="F222">
            <v>25</v>
          </cell>
        </row>
        <row r="223">
          <cell r="A223" t="str">
            <v>JENNIFER CAROLINA BIDO RODRIGUEZ</v>
          </cell>
          <cell r="B223">
            <v>50000</v>
          </cell>
          <cell r="C223">
            <v>1435</v>
          </cell>
          <cell r="D223">
            <v>1520</v>
          </cell>
          <cell r="E223">
            <v>1854</v>
          </cell>
          <cell r="F223">
            <v>6025</v>
          </cell>
        </row>
        <row r="224">
          <cell r="A224" t="str">
            <v>JENNY SUHEIT PIMENTEL MERCADO</v>
          </cell>
          <cell r="B224">
            <v>20000</v>
          </cell>
          <cell r="C224">
            <v>574</v>
          </cell>
          <cell r="D224">
            <v>608</v>
          </cell>
          <cell r="F224">
            <v>1933.61</v>
          </cell>
        </row>
        <row r="225">
          <cell r="A225" t="str">
            <v>JEREMIA RAMIREZ RODRIGUEZ</v>
          </cell>
          <cell r="B225">
            <v>30000</v>
          </cell>
          <cell r="C225">
            <v>861</v>
          </cell>
          <cell r="D225">
            <v>912</v>
          </cell>
          <cell r="F225">
            <v>25</v>
          </cell>
        </row>
        <row r="226">
          <cell r="A226" t="str">
            <v>JEREMIAS CUELLO EVANGELISTA</v>
          </cell>
          <cell r="B226">
            <v>55000</v>
          </cell>
          <cell r="C226">
            <v>1578.5</v>
          </cell>
          <cell r="D226">
            <v>1672</v>
          </cell>
          <cell r="E226">
            <v>2559.6799999999998</v>
          </cell>
          <cell r="F226">
            <v>7281.32</v>
          </cell>
        </row>
        <row r="227">
          <cell r="A227" t="str">
            <v>JESUS RAMON CRISTOPHER DE JESUS</v>
          </cell>
          <cell r="B227">
            <v>70000</v>
          </cell>
          <cell r="C227">
            <v>2009</v>
          </cell>
          <cell r="D227">
            <v>2128</v>
          </cell>
          <cell r="E227">
            <v>5368.48</v>
          </cell>
          <cell r="F227">
            <v>2825</v>
          </cell>
        </row>
        <row r="228">
          <cell r="A228" t="str">
            <v>JINY CLETO PAREDES</v>
          </cell>
          <cell r="B228">
            <v>30000</v>
          </cell>
          <cell r="C228">
            <v>861</v>
          </cell>
          <cell r="D228">
            <v>912</v>
          </cell>
          <cell r="F228">
            <v>25</v>
          </cell>
        </row>
        <row r="229">
          <cell r="A229" t="str">
            <v>JOAQUIN AMPARO</v>
          </cell>
          <cell r="B229">
            <v>20000</v>
          </cell>
          <cell r="C229">
            <v>574</v>
          </cell>
          <cell r="D229">
            <v>608</v>
          </cell>
          <cell r="F229">
            <v>25</v>
          </cell>
        </row>
        <row r="230">
          <cell r="A230" t="str">
            <v>JOAQUIN OZUNA MARTINEZ</v>
          </cell>
          <cell r="B230">
            <v>55000</v>
          </cell>
          <cell r="C230">
            <v>1578.5</v>
          </cell>
          <cell r="D230">
            <v>1672</v>
          </cell>
          <cell r="E230">
            <v>2559.6799999999998</v>
          </cell>
          <cell r="F230">
            <v>25</v>
          </cell>
        </row>
        <row r="231">
          <cell r="A231" t="str">
            <v>JOEL ADRIAN SANTOS ECHAVARRIA</v>
          </cell>
          <cell r="B231">
            <v>300000</v>
          </cell>
          <cell r="C231">
            <v>8610</v>
          </cell>
          <cell r="D231">
            <v>5883.16</v>
          </cell>
          <cell r="E231">
            <v>59959.58</v>
          </cell>
          <cell r="F231">
            <v>25</v>
          </cell>
        </row>
        <row r="232">
          <cell r="A232" t="str">
            <v>JOEL HERMOGENES NUÑEZ BUENO</v>
          </cell>
          <cell r="B232">
            <v>70000</v>
          </cell>
          <cell r="C232">
            <v>2009</v>
          </cell>
          <cell r="D232">
            <v>2128</v>
          </cell>
          <cell r="E232">
            <v>5368.48</v>
          </cell>
          <cell r="F232">
            <v>25</v>
          </cell>
        </row>
        <row r="233">
          <cell r="A233" t="str">
            <v>JOEL JOSE FRIAS MARTINEZ</v>
          </cell>
          <cell r="B233">
            <v>55000</v>
          </cell>
          <cell r="C233">
            <v>1578.5</v>
          </cell>
          <cell r="D233">
            <v>1672</v>
          </cell>
          <cell r="E233">
            <v>2559.6799999999998</v>
          </cell>
          <cell r="F233">
            <v>4975</v>
          </cell>
        </row>
        <row r="234">
          <cell r="A234" t="str">
            <v>JOEL RODRIGUEZ</v>
          </cell>
          <cell r="B234">
            <v>50000</v>
          </cell>
          <cell r="C234">
            <v>1435</v>
          </cell>
          <cell r="D234">
            <v>1520</v>
          </cell>
          <cell r="E234">
            <v>1854</v>
          </cell>
          <cell r="F234">
            <v>6134.71</v>
          </cell>
        </row>
        <row r="235">
          <cell r="A235" t="str">
            <v>JOHAN MANUEL FRIAS PAYANO</v>
          </cell>
          <cell r="B235">
            <v>42000</v>
          </cell>
          <cell r="C235">
            <v>1205.4000000000001</v>
          </cell>
          <cell r="D235">
            <v>1276.8</v>
          </cell>
          <cell r="E235">
            <v>724.92</v>
          </cell>
          <cell r="F235">
            <v>13744.26</v>
          </cell>
        </row>
        <row r="236">
          <cell r="A236" t="str">
            <v>JOHAN MANUEL MERCEDES GOMEZ</v>
          </cell>
          <cell r="B236">
            <v>50000</v>
          </cell>
          <cell r="C236">
            <v>1435</v>
          </cell>
          <cell r="D236">
            <v>1520</v>
          </cell>
          <cell r="E236">
            <v>1854</v>
          </cell>
          <cell r="F236">
            <v>25</v>
          </cell>
        </row>
        <row r="237">
          <cell r="A237" t="str">
            <v>JOHANNA MAÑON CONSUEGRA</v>
          </cell>
          <cell r="B237">
            <v>20000</v>
          </cell>
          <cell r="C237">
            <v>574</v>
          </cell>
          <cell r="D237">
            <v>608</v>
          </cell>
          <cell r="F237">
            <v>4962.05</v>
          </cell>
        </row>
        <row r="238">
          <cell r="A238" t="str">
            <v>JOHNNY GONZALEZ MATEO</v>
          </cell>
          <cell r="B238">
            <v>50000</v>
          </cell>
          <cell r="C238">
            <v>1435</v>
          </cell>
          <cell r="D238">
            <v>1520</v>
          </cell>
          <cell r="E238">
            <v>1854</v>
          </cell>
          <cell r="F238">
            <v>25</v>
          </cell>
        </row>
        <row r="239">
          <cell r="A239" t="str">
            <v>JORGE ARTURO CAYETANO MARTE</v>
          </cell>
          <cell r="B239">
            <v>42000</v>
          </cell>
          <cell r="C239">
            <v>1205.4000000000001</v>
          </cell>
          <cell r="D239">
            <v>1276.8</v>
          </cell>
          <cell r="E239">
            <v>724.92</v>
          </cell>
          <cell r="F239">
            <v>8727.9399999999987</v>
          </cell>
        </row>
        <row r="240">
          <cell r="A240" t="str">
            <v>JOSE ABEL NOREL BALBUENA</v>
          </cell>
          <cell r="B240">
            <v>30000</v>
          </cell>
          <cell r="C240">
            <v>861</v>
          </cell>
          <cell r="D240">
            <v>912</v>
          </cell>
          <cell r="F240">
            <v>3025</v>
          </cell>
        </row>
        <row r="241">
          <cell r="A241" t="str">
            <v>JOSE ALBERTO SANCHEZ MARTE</v>
          </cell>
          <cell r="B241">
            <v>20000</v>
          </cell>
          <cell r="C241">
            <v>574</v>
          </cell>
          <cell r="D241">
            <v>608</v>
          </cell>
          <cell r="F241">
            <v>2340.46</v>
          </cell>
        </row>
        <row r="242">
          <cell r="A242" t="str">
            <v>JOSE ALBERTO TAVERAS</v>
          </cell>
          <cell r="B242">
            <v>30000</v>
          </cell>
          <cell r="C242">
            <v>861</v>
          </cell>
          <cell r="D242">
            <v>912</v>
          </cell>
          <cell r="F242">
            <v>13668.150000000001</v>
          </cell>
        </row>
        <row r="243">
          <cell r="A243" t="str">
            <v>JOSE ALBERTO VALDEZ BELTRE</v>
          </cell>
          <cell r="B243">
            <v>60000</v>
          </cell>
          <cell r="C243">
            <v>1722</v>
          </cell>
          <cell r="D243">
            <v>1824</v>
          </cell>
          <cell r="E243">
            <v>3486.68</v>
          </cell>
          <cell r="F243">
            <v>12025</v>
          </cell>
        </row>
        <row r="244">
          <cell r="A244" t="str">
            <v>JOSE ALMANDO MONTAS SOLANO</v>
          </cell>
          <cell r="B244">
            <v>45000</v>
          </cell>
          <cell r="C244">
            <v>1291.5</v>
          </cell>
          <cell r="D244">
            <v>1368</v>
          </cell>
          <cell r="E244">
            <v>1148.33</v>
          </cell>
          <cell r="F244">
            <v>5873.82</v>
          </cell>
        </row>
        <row r="245">
          <cell r="A245" t="str">
            <v>JOSE ALTAGRACIA HERNANDEZ EVANGELIST</v>
          </cell>
          <cell r="B245">
            <v>20000</v>
          </cell>
          <cell r="C245">
            <v>574</v>
          </cell>
          <cell r="D245">
            <v>608</v>
          </cell>
          <cell r="F245">
            <v>5089.93</v>
          </cell>
        </row>
        <row r="246">
          <cell r="A246" t="str">
            <v>JOSE ANGEL BIENVENIDO JIMENEZ GUTIER</v>
          </cell>
          <cell r="B246">
            <v>60000</v>
          </cell>
          <cell r="C246">
            <v>1722</v>
          </cell>
          <cell r="D246">
            <v>1824</v>
          </cell>
          <cell r="E246">
            <v>3486.68</v>
          </cell>
          <cell r="F246">
            <v>1825</v>
          </cell>
        </row>
        <row r="247">
          <cell r="A247" t="str">
            <v>JOSE ANGEL CASTILLO</v>
          </cell>
          <cell r="B247">
            <v>35000</v>
          </cell>
          <cell r="C247">
            <v>1004.5</v>
          </cell>
          <cell r="D247">
            <v>1064</v>
          </cell>
          <cell r="F247">
            <v>5796.43</v>
          </cell>
        </row>
        <row r="248">
          <cell r="A248" t="str">
            <v>JOSE ANTONIO CRISOSTOMO GUZMAN</v>
          </cell>
          <cell r="B248">
            <v>25000</v>
          </cell>
          <cell r="C248">
            <v>717.5</v>
          </cell>
          <cell r="D248">
            <v>760</v>
          </cell>
          <cell r="F248">
            <v>2825.07</v>
          </cell>
        </row>
        <row r="249">
          <cell r="A249" t="str">
            <v>JOSE ANTONIO PEÑA CABRERA</v>
          </cell>
          <cell r="B249">
            <v>50000</v>
          </cell>
          <cell r="C249">
            <v>1435</v>
          </cell>
          <cell r="D249">
            <v>1520</v>
          </cell>
          <cell r="E249">
            <v>1854</v>
          </cell>
          <cell r="F249">
            <v>25</v>
          </cell>
        </row>
        <row r="250">
          <cell r="A250" t="str">
            <v>JOSE ANTONIO UREÑA DE LA CRUZ</v>
          </cell>
          <cell r="B250">
            <v>42000</v>
          </cell>
          <cell r="C250">
            <v>1205.4000000000001</v>
          </cell>
          <cell r="D250">
            <v>1276.8</v>
          </cell>
          <cell r="E250">
            <v>724.92</v>
          </cell>
          <cell r="F250">
            <v>1627</v>
          </cell>
        </row>
        <row r="251">
          <cell r="A251" t="str">
            <v>JOSE AUGUSTO CARRASCO REYES</v>
          </cell>
          <cell r="B251">
            <v>30000</v>
          </cell>
          <cell r="C251">
            <v>861</v>
          </cell>
          <cell r="D251">
            <v>912</v>
          </cell>
          <cell r="F251">
            <v>2125</v>
          </cell>
        </row>
        <row r="252">
          <cell r="A252" t="str">
            <v>JOSE HERNANDEZ</v>
          </cell>
          <cell r="B252">
            <v>20000</v>
          </cell>
          <cell r="C252">
            <v>574</v>
          </cell>
          <cell r="D252">
            <v>608</v>
          </cell>
          <cell r="F252">
            <v>2685.4</v>
          </cell>
        </row>
        <row r="253">
          <cell r="A253" t="str">
            <v>JOSE LUIS CASTRO</v>
          </cell>
          <cell r="B253">
            <v>30000</v>
          </cell>
          <cell r="C253">
            <v>861</v>
          </cell>
          <cell r="D253">
            <v>912</v>
          </cell>
          <cell r="F253">
            <v>8869.2199999999993</v>
          </cell>
        </row>
        <row r="254">
          <cell r="A254" t="str">
            <v>JOSE LUIS ENCARNACIÓN VARGAS</v>
          </cell>
          <cell r="B254">
            <v>40000</v>
          </cell>
          <cell r="C254">
            <v>1148</v>
          </cell>
          <cell r="D254">
            <v>1216</v>
          </cell>
          <cell r="E254">
            <v>185.33</v>
          </cell>
          <cell r="F254">
            <v>1740.46</v>
          </cell>
        </row>
        <row r="255">
          <cell r="A255" t="str">
            <v>JOSE LUIS MUÑOZ PANIAGUA</v>
          </cell>
          <cell r="B255">
            <v>50000</v>
          </cell>
          <cell r="C255">
            <v>1435</v>
          </cell>
          <cell r="D255">
            <v>1520</v>
          </cell>
          <cell r="E255">
            <v>1854</v>
          </cell>
          <cell r="F255">
            <v>5628.35</v>
          </cell>
        </row>
        <row r="256">
          <cell r="A256" t="str">
            <v>JOSE MANUEL BATISTA TAVERAS</v>
          </cell>
          <cell r="B256">
            <v>30000</v>
          </cell>
          <cell r="C256">
            <v>861</v>
          </cell>
          <cell r="D256">
            <v>912</v>
          </cell>
          <cell r="F256">
            <v>6273.06</v>
          </cell>
        </row>
        <row r="257">
          <cell r="A257" t="str">
            <v>JOSE MANUEL CASTILLO GUZMAN</v>
          </cell>
          <cell r="B257">
            <v>30000</v>
          </cell>
          <cell r="C257">
            <v>861</v>
          </cell>
          <cell r="D257">
            <v>912</v>
          </cell>
          <cell r="F257">
            <v>6422.41</v>
          </cell>
        </row>
        <row r="258">
          <cell r="A258" t="str">
            <v>JOSE MANUEL DE JESUS SANCHEZ CAMPOS</v>
          </cell>
          <cell r="B258">
            <v>60000</v>
          </cell>
          <cell r="C258">
            <v>1722</v>
          </cell>
          <cell r="D258">
            <v>1824</v>
          </cell>
          <cell r="E258">
            <v>3486.68</v>
          </cell>
          <cell r="F258">
            <v>25</v>
          </cell>
        </row>
        <row r="259">
          <cell r="A259" t="str">
            <v>JOSE MANUEL DÏ OLEO</v>
          </cell>
          <cell r="B259">
            <v>30000</v>
          </cell>
          <cell r="C259">
            <v>861</v>
          </cell>
          <cell r="D259">
            <v>912</v>
          </cell>
          <cell r="F259">
            <v>9705.27</v>
          </cell>
        </row>
        <row r="260">
          <cell r="A260" t="str">
            <v>JOSE MANUEL ROJAS RODRIGUEZ</v>
          </cell>
          <cell r="B260">
            <v>100000</v>
          </cell>
          <cell r="C260">
            <v>2870</v>
          </cell>
          <cell r="D260">
            <v>3040</v>
          </cell>
          <cell r="E260">
            <v>12105.37</v>
          </cell>
          <cell r="F260">
            <v>25</v>
          </cell>
        </row>
        <row r="261">
          <cell r="A261" t="str">
            <v>JOSE MERCEDES</v>
          </cell>
          <cell r="B261">
            <v>30000</v>
          </cell>
          <cell r="C261">
            <v>861</v>
          </cell>
          <cell r="D261">
            <v>912</v>
          </cell>
          <cell r="F261">
            <v>7268.01</v>
          </cell>
        </row>
        <row r="262">
          <cell r="A262" t="str">
            <v>JOSE MIGUEL SELMO BRAZOBAN</v>
          </cell>
          <cell r="B262">
            <v>50000</v>
          </cell>
          <cell r="C262">
            <v>1435</v>
          </cell>
          <cell r="D262">
            <v>1520</v>
          </cell>
          <cell r="E262">
            <v>1596.68</v>
          </cell>
          <cell r="F262">
            <v>1740.46</v>
          </cell>
        </row>
        <row r="263">
          <cell r="A263" t="str">
            <v>JOSE RAMON DURAN</v>
          </cell>
          <cell r="B263">
            <v>30000</v>
          </cell>
          <cell r="C263">
            <v>861</v>
          </cell>
          <cell r="D263">
            <v>912</v>
          </cell>
          <cell r="F263">
            <v>25</v>
          </cell>
        </row>
        <row r="264">
          <cell r="A264" t="str">
            <v>JOSE RAMON GOMEZ DIAZ</v>
          </cell>
          <cell r="B264">
            <v>102000</v>
          </cell>
          <cell r="C264">
            <v>2927.4</v>
          </cell>
          <cell r="D264">
            <v>3100.8</v>
          </cell>
          <cell r="E264">
            <v>12575.82</v>
          </cell>
          <cell r="F264">
            <v>14383.49</v>
          </cell>
        </row>
        <row r="265">
          <cell r="A265" t="str">
            <v>JOSEFA DE LA ROSA DE LA CRUZ</v>
          </cell>
          <cell r="B265">
            <v>30000</v>
          </cell>
          <cell r="C265">
            <v>861</v>
          </cell>
          <cell r="D265">
            <v>912</v>
          </cell>
          <cell r="F265">
            <v>925</v>
          </cell>
        </row>
        <row r="266">
          <cell r="A266" t="str">
            <v>JOZSEF IMRE KOVACS MALDONADO</v>
          </cell>
          <cell r="B266">
            <v>50000</v>
          </cell>
          <cell r="C266">
            <v>1435</v>
          </cell>
          <cell r="D266">
            <v>1520</v>
          </cell>
          <cell r="F266">
            <v>25</v>
          </cell>
        </row>
        <row r="267">
          <cell r="A267" t="str">
            <v>JUAN ALBERTO ROJAS MARTINEZ</v>
          </cell>
          <cell r="B267">
            <v>30000</v>
          </cell>
          <cell r="C267">
            <v>861</v>
          </cell>
          <cell r="D267">
            <v>912</v>
          </cell>
          <cell r="F267">
            <v>6599.76</v>
          </cell>
        </row>
        <row r="268">
          <cell r="A268" t="str">
            <v>JUAN ANTONIO BELIARD</v>
          </cell>
          <cell r="B268">
            <v>30000</v>
          </cell>
          <cell r="C268">
            <v>861</v>
          </cell>
          <cell r="D268">
            <v>912</v>
          </cell>
          <cell r="F268">
            <v>5073.8999999999996</v>
          </cell>
        </row>
        <row r="269">
          <cell r="A269" t="str">
            <v>JUAN ANTONIO FABIAN BAUTISTA</v>
          </cell>
          <cell r="B269">
            <v>50000</v>
          </cell>
          <cell r="C269">
            <v>1435</v>
          </cell>
          <cell r="D269">
            <v>1520</v>
          </cell>
          <cell r="E269">
            <v>1854</v>
          </cell>
          <cell r="F269">
            <v>9645.2200000000012</v>
          </cell>
        </row>
        <row r="270">
          <cell r="A270" t="str">
            <v>JUAN ARIEL MORENO MEJIA</v>
          </cell>
          <cell r="B270">
            <v>5000</v>
          </cell>
          <cell r="C270">
            <v>143.5</v>
          </cell>
          <cell r="D270">
            <v>152</v>
          </cell>
          <cell r="F270">
            <v>25</v>
          </cell>
        </row>
        <row r="271">
          <cell r="A271" t="str">
            <v>JUAN BAUTISTA TEJEDA BAEZ</v>
          </cell>
          <cell r="B271">
            <v>30000</v>
          </cell>
          <cell r="C271">
            <v>861</v>
          </cell>
          <cell r="D271">
            <v>912</v>
          </cell>
          <cell r="F271">
            <v>25</v>
          </cell>
        </row>
        <row r="272">
          <cell r="A272" t="str">
            <v>JUAN CARLOS DE JESUS FRANCO TRINIDAD</v>
          </cell>
          <cell r="B272">
            <v>40000</v>
          </cell>
          <cell r="C272">
            <v>1148</v>
          </cell>
          <cell r="D272">
            <v>1216</v>
          </cell>
          <cell r="E272">
            <v>442.65</v>
          </cell>
          <cell r="F272">
            <v>13611.36</v>
          </cell>
        </row>
        <row r="273">
          <cell r="A273" t="str">
            <v>JUAN EVANGELISTA FIGUEROA BERROA</v>
          </cell>
          <cell r="B273">
            <v>42000</v>
          </cell>
          <cell r="C273">
            <v>1205.4000000000001</v>
          </cell>
          <cell r="D273">
            <v>1276.8</v>
          </cell>
          <cell r="E273">
            <v>724.92</v>
          </cell>
          <cell r="F273">
            <v>1285</v>
          </cell>
        </row>
        <row r="274">
          <cell r="A274" t="str">
            <v>JUAN FRANCISCO CASTRO MOJICA</v>
          </cell>
          <cell r="B274">
            <v>100000</v>
          </cell>
          <cell r="C274">
            <v>2870</v>
          </cell>
          <cell r="D274">
            <v>3040</v>
          </cell>
          <cell r="E274">
            <v>12105.37</v>
          </cell>
          <cell r="F274">
            <v>25</v>
          </cell>
        </row>
        <row r="275">
          <cell r="A275" t="str">
            <v>JUAN FRANCISCO FRANCISCO YEPEZ</v>
          </cell>
          <cell r="B275">
            <v>20000</v>
          </cell>
          <cell r="C275">
            <v>574</v>
          </cell>
          <cell r="D275">
            <v>608</v>
          </cell>
          <cell r="F275">
            <v>625</v>
          </cell>
        </row>
        <row r="276">
          <cell r="A276" t="str">
            <v>JUAN ISIDRO MONTERO MONTERO</v>
          </cell>
          <cell r="B276">
            <v>30000</v>
          </cell>
          <cell r="C276">
            <v>861</v>
          </cell>
          <cell r="D276">
            <v>912</v>
          </cell>
          <cell r="F276">
            <v>7028.18</v>
          </cell>
        </row>
        <row r="277">
          <cell r="A277" t="str">
            <v>JUAN JOSE CARMONA MARTINEZ</v>
          </cell>
          <cell r="B277">
            <v>30000</v>
          </cell>
          <cell r="C277">
            <v>861</v>
          </cell>
          <cell r="D277">
            <v>912</v>
          </cell>
          <cell r="F277">
            <v>4296.45</v>
          </cell>
        </row>
        <row r="278">
          <cell r="A278" t="str">
            <v>JUAN JOSE NICOLAS RODRIGUEZ CACERES</v>
          </cell>
          <cell r="B278">
            <v>135000</v>
          </cell>
          <cell r="C278">
            <v>3874.5</v>
          </cell>
          <cell r="D278">
            <v>4104</v>
          </cell>
          <cell r="E278">
            <v>20338.240000000002</v>
          </cell>
          <cell r="F278">
            <v>25</v>
          </cell>
        </row>
        <row r="279">
          <cell r="A279" t="str">
            <v>JUAN JOSE POLANCO LEONARDO</v>
          </cell>
          <cell r="B279">
            <v>55000</v>
          </cell>
          <cell r="C279">
            <v>1578.5</v>
          </cell>
          <cell r="D279">
            <v>1672</v>
          </cell>
          <cell r="E279">
            <v>2559.6799999999998</v>
          </cell>
          <cell r="F279">
            <v>11827.13</v>
          </cell>
        </row>
        <row r="280">
          <cell r="A280" t="str">
            <v>JUAN JOSE RICHARD MENDOZA</v>
          </cell>
          <cell r="B280">
            <v>40000</v>
          </cell>
          <cell r="C280">
            <v>1148</v>
          </cell>
          <cell r="D280">
            <v>1216</v>
          </cell>
          <cell r="F280">
            <v>6150.01</v>
          </cell>
        </row>
        <row r="281">
          <cell r="A281" t="str">
            <v>JUAN LUIS VILLA NUEVA BEATO</v>
          </cell>
          <cell r="B281">
            <v>13333.33</v>
          </cell>
          <cell r="C281">
            <v>382.67</v>
          </cell>
          <cell r="D281">
            <v>405.33</v>
          </cell>
          <cell r="F281">
            <v>25</v>
          </cell>
        </row>
        <row r="282">
          <cell r="A282" t="str">
            <v>JUAN MANUEL ORTIZ DIAZ</v>
          </cell>
          <cell r="B282">
            <v>50000</v>
          </cell>
          <cell r="C282">
            <v>1435</v>
          </cell>
          <cell r="D282">
            <v>1520</v>
          </cell>
          <cell r="E282">
            <v>1854</v>
          </cell>
          <cell r="F282">
            <v>25</v>
          </cell>
        </row>
        <row r="283">
          <cell r="A283" t="str">
            <v>JUAN PABLO ROA</v>
          </cell>
          <cell r="B283">
            <v>30000</v>
          </cell>
          <cell r="C283">
            <v>861</v>
          </cell>
          <cell r="D283">
            <v>912</v>
          </cell>
          <cell r="F283">
            <v>16231.07</v>
          </cell>
        </row>
        <row r="284">
          <cell r="A284" t="str">
            <v>JUAN YSIDRO LORA GARCIA</v>
          </cell>
          <cell r="B284">
            <v>64000</v>
          </cell>
          <cell r="C284">
            <v>1836.8</v>
          </cell>
          <cell r="D284">
            <v>1945.6</v>
          </cell>
          <cell r="E284">
            <v>4239.3999999999996</v>
          </cell>
          <cell r="F284">
            <v>2585</v>
          </cell>
        </row>
        <row r="285">
          <cell r="A285" t="str">
            <v>JUANA DE PAULA OZUNA</v>
          </cell>
          <cell r="B285">
            <v>30000</v>
          </cell>
          <cell r="C285">
            <v>861</v>
          </cell>
          <cell r="D285">
            <v>912</v>
          </cell>
          <cell r="F285">
            <v>7256.45</v>
          </cell>
        </row>
        <row r="286">
          <cell r="A286" t="str">
            <v>JUANA ELCIDA MARTINEZ</v>
          </cell>
          <cell r="B286">
            <v>30000</v>
          </cell>
          <cell r="C286">
            <v>861</v>
          </cell>
          <cell r="D286">
            <v>912</v>
          </cell>
          <cell r="F286">
            <v>5231.8</v>
          </cell>
        </row>
        <row r="287">
          <cell r="A287" t="str">
            <v>JUANA JORAN</v>
          </cell>
          <cell r="B287">
            <v>20000</v>
          </cell>
          <cell r="C287">
            <v>574</v>
          </cell>
          <cell r="D287">
            <v>608</v>
          </cell>
          <cell r="F287">
            <v>5025</v>
          </cell>
        </row>
        <row r="288">
          <cell r="A288" t="str">
            <v>JUANA MARIA GIRON DE JESUS</v>
          </cell>
          <cell r="B288">
            <v>30000</v>
          </cell>
          <cell r="C288">
            <v>861</v>
          </cell>
          <cell r="D288">
            <v>912</v>
          </cell>
          <cell r="F288">
            <v>7703.26</v>
          </cell>
        </row>
        <row r="289">
          <cell r="A289" t="str">
            <v>JUANA MERCEDES PERPETUA AMPARO</v>
          </cell>
          <cell r="B289">
            <v>25000</v>
          </cell>
          <cell r="C289">
            <v>717.5</v>
          </cell>
          <cell r="D289">
            <v>760</v>
          </cell>
          <cell r="F289">
            <v>10848.810000000001</v>
          </cell>
        </row>
        <row r="290">
          <cell r="A290" t="str">
            <v>JUANITO ENCARNACION MONTERO</v>
          </cell>
          <cell r="B290">
            <v>30000</v>
          </cell>
          <cell r="C290">
            <v>861</v>
          </cell>
          <cell r="D290">
            <v>912</v>
          </cell>
          <cell r="F290">
            <v>4359.4699999999993</v>
          </cell>
        </row>
        <row r="291">
          <cell r="A291" t="str">
            <v>JULIO CESAR DE JESUS ROSA</v>
          </cell>
          <cell r="B291">
            <v>30000</v>
          </cell>
          <cell r="C291">
            <v>861</v>
          </cell>
          <cell r="D291">
            <v>912</v>
          </cell>
          <cell r="F291">
            <v>25</v>
          </cell>
        </row>
        <row r="292">
          <cell r="A292" t="str">
            <v>JULIO ERNESTO ESPAILLAT LAMARCHE</v>
          </cell>
          <cell r="B292">
            <v>175000</v>
          </cell>
          <cell r="C292">
            <v>5022.5</v>
          </cell>
          <cell r="D292">
            <v>5320</v>
          </cell>
          <cell r="E292">
            <v>29747.24</v>
          </cell>
          <cell r="F292">
            <v>25</v>
          </cell>
        </row>
        <row r="293">
          <cell r="A293" t="str">
            <v>JULIZA GIL CASTILLO</v>
          </cell>
          <cell r="B293">
            <v>130000</v>
          </cell>
          <cell r="C293">
            <v>3731</v>
          </cell>
          <cell r="D293">
            <v>3952</v>
          </cell>
          <cell r="E293">
            <v>19162.12</v>
          </cell>
          <cell r="F293">
            <v>10042.58</v>
          </cell>
        </row>
        <row r="294">
          <cell r="A294" t="str">
            <v>JUSTO SANTOS MU¥OZ</v>
          </cell>
          <cell r="B294">
            <v>80000</v>
          </cell>
          <cell r="C294">
            <v>2296</v>
          </cell>
          <cell r="D294">
            <v>2432</v>
          </cell>
          <cell r="E294">
            <v>6972</v>
          </cell>
          <cell r="F294">
            <v>1740.46</v>
          </cell>
        </row>
        <row r="295">
          <cell r="A295" t="str">
            <v>KARLEN PALOMA RODRIGUEZ VARGAS</v>
          </cell>
          <cell r="B295">
            <v>150000</v>
          </cell>
          <cell r="C295">
            <v>4305</v>
          </cell>
          <cell r="D295">
            <v>4560</v>
          </cell>
          <cell r="E295">
            <v>23866.62</v>
          </cell>
          <cell r="F295">
            <v>25</v>
          </cell>
        </row>
        <row r="296">
          <cell r="A296" t="str">
            <v>KATHERINE MARIA DEL VALLE SANCHEZ</v>
          </cell>
          <cell r="B296">
            <v>70000</v>
          </cell>
          <cell r="C296">
            <v>2009</v>
          </cell>
          <cell r="D296">
            <v>2128</v>
          </cell>
          <cell r="E296">
            <v>5368.48</v>
          </cell>
          <cell r="F296">
            <v>6304.62</v>
          </cell>
        </row>
        <row r="297">
          <cell r="A297" t="str">
            <v>KATIS MARGARITA MEJIA CONTRERAS</v>
          </cell>
          <cell r="B297">
            <v>42000</v>
          </cell>
          <cell r="C297">
            <v>1205.4000000000001</v>
          </cell>
          <cell r="D297">
            <v>1276.8</v>
          </cell>
          <cell r="E297">
            <v>724.92</v>
          </cell>
          <cell r="F297">
            <v>5485</v>
          </cell>
        </row>
        <row r="298">
          <cell r="A298" t="str">
            <v>KATIUSKA NAIRE ESTEVEZ GARRIDO</v>
          </cell>
          <cell r="B298">
            <v>85000</v>
          </cell>
          <cell r="C298">
            <v>2439.5</v>
          </cell>
          <cell r="D298">
            <v>2584</v>
          </cell>
          <cell r="E298">
            <v>8576.99</v>
          </cell>
          <cell r="F298">
            <v>25</v>
          </cell>
        </row>
        <row r="299">
          <cell r="A299" t="str">
            <v>KEILA NOELIA CABRERA FRANCISCO</v>
          </cell>
          <cell r="B299">
            <v>35000</v>
          </cell>
          <cell r="C299">
            <v>1004.5</v>
          </cell>
          <cell r="D299">
            <v>1064</v>
          </cell>
          <cell r="F299">
            <v>25</v>
          </cell>
        </row>
        <row r="300">
          <cell r="A300" t="str">
            <v>KEINY SOLAINI GUZMAN MANZUETA</v>
          </cell>
          <cell r="B300">
            <v>35000</v>
          </cell>
          <cell r="C300">
            <v>1004.5</v>
          </cell>
          <cell r="D300">
            <v>1064</v>
          </cell>
          <cell r="F300">
            <v>1075</v>
          </cell>
        </row>
        <row r="301">
          <cell r="A301" t="str">
            <v>KELVIN MENDEZ</v>
          </cell>
          <cell r="B301">
            <v>30000</v>
          </cell>
          <cell r="C301">
            <v>861</v>
          </cell>
          <cell r="D301">
            <v>912</v>
          </cell>
          <cell r="F301">
            <v>4443.41</v>
          </cell>
        </row>
        <row r="302">
          <cell r="A302" t="str">
            <v>KENDYS ISRAEL TORRES FRANCO</v>
          </cell>
          <cell r="B302">
            <v>85000</v>
          </cell>
          <cell r="C302">
            <v>2439.5</v>
          </cell>
          <cell r="D302">
            <v>2584</v>
          </cell>
          <cell r="E302">
            <v>8576.99</v>
          </cell>
          <cell r="F302">
            <v>5025</v>
          </cell>
        </row>
        <row r="303">
          <cell r="A303" t="str">
            <v>KENIA ELIZABEHT MARTINEZ HEREDIA</v>
          </cell>
          <cell r="B303">
            <v>42000</v>
          </cell>
          <cell r="C303">
            <v>1205.4000000000001</v>
          </cell>
          <cell r="D303">
            <v>1276.8</v>
          </cell>
          <cell r="E303">
            <v>724.92</v>
          </cell>
          <cell r="F303">
            <v>10177.469999999999</v>
          </cell>
        </row>
        <row r="304">
          <cell r="A304" t="str">
            <v>KEYLA PRISCILA BELTRE SANTOS</v>
          </cell>
          <cell r="B304">
            <v>55000</v>
          </cell>
          <cell r="C304">
            <v>1578.5</v>
          </cell>
          <cell r="D304">
            <v>1672</v>
          </cell>
          <cell r="E304">
            <v>2559.6799999999998</v>
          </cell>
          <cell r="F304">
            <v>25</v>
          </cell>
        </row>
        <row r="305">
          <cell r="A305" t="str">
            <v>KEYRON FIGUEROA GUICHARDO</v>
          </cell>
          <cell r="B305">
            <v>80000</v>
          </cell>
          <cell r="C305">
            <v>2296</v>
          </cell>
          <cell r="D305">
            <v>2432</v>
          </cell>
          <cell r="E305">
            <v>7400.87</v>
          </cell>
          <cell r="F305">
            <v>25</v>
          </cell>
        </row>
        <row r="306">
          <cell r="A306" t="str">
            <v>KIARABEL GENAO ALVAREZ</v>
          </cell>
          <cell r="B306">
            <v>70000</v>
          </cell>
          <cell r="C306">
            <v>2009</v>
          </cell>
          <cell r="D306">
            <v>2128</v>
          </cell>
          <cell r="E306">
            <v>4682.29</v>
          </cell>
          <cell r="F306">
            <v>3455.92</v>
          </cell>
        </row>
        <row r="307">
          <cell r="A307" t="str">
            <v>KIONY ANTONIO MANZUETA SUAZO</v>
          </cell>
          <cell r="B307">
            <v>30000</v>
          </cell>
          <cell r="C307">
            <v>861</v>
          </cell>
          <cell r="D307">
            <v>912</v>
          </cell>
          <cell r="F307">
            <v>7350.16</v>
          </cell>
        </row>
        <row r="308">
          <cell r="A308" t="str">
            <v>LAURA CRISTINA BREA CORDERO</v>
          </cell>
          <cell r="B308">
            <v>150000</v>
          </cell>
          <cell r="C308">
            <v>4305</v>
          </cell>
          <cell r="D308">
            <v>4560</v>
          </cell>
          <cell r="E308">
            <v>23866.62</v>
          </cell>
          <cell r="F308">
            <v>25</v>
          </cell>
        </row>
        <row r="309">
          <cell r="A309" t="str">
            <v>LAURA VICTORIA TAVERAS ALVAREZ</v>
          </cell>
          <cell r="B309">
            <v>50000</v>
          </cell>
          <cell r="C309">
            <v>1435</v>
          </cell>
          <cell r="D309">
            <v>1520</v>
          </cell>
          <cell r="E309">
            <v>1854</v>
          </cell>
          <cell r="F309">
            <v>5025</v>
          </cell>
        </row>
        <row r="310">
          <cell r="A310" t="str">
            <v>LENIN GREY MELO GUTIERREZ</v>
          </cell>
          <cell r="B310">
            <v>100000</v>
          </cell>
          <cell r="C310">
            <v>2870</v>
          </cell>
          <cell r="D310">
            <v>3040</v>
          </cell>
          <cell r="E310">
            <v>12105.37</v>
          </cell>
          <cell r="F310">
            <v>6025</v>
          </cell>
        </row>
        <row r="311">
          <cell r="A311" t="str">
            <v>LEONARDO RAYMUNDO VASQUEZ PEREZ</v>
          </cell>
          <cell r="B311">
            <v>35000</v>
          </cell>
          <cell r="C311">
            <v>1004.5</v>
          </cell>
          <cell r="D311">
            <v>1064</v>
          </cell>
          <cell r="F311">
            <v>4130.3600000000006</v>
          </cell>
        </row>
        <row r="312">
          <cell r="A312" t="str">
            <v>LEYDI LAURA SANCHEZ MATOS</v>
          </cell>
          <cell r="B312">
            <v>30000</v>
          </cell>
          <cell r="C312">
            <v>861</v>
          </cell>
          <cell r="D312">
            <v>912</v>
          </cell>
          <cell r="F312">
            <v>5096.9400000000005</v>
          </cell>
        </row>
        <row r="313">
          <cell r="A313" t="str">
            <v>LILA ROSARIO RODRIGUEZ DE BAEZ</v>
          </cell>
          <cell r="B313">
            <v>50000</v>
          </cell>
          <cell r="C313">
            <v>1435</v>
          </cell>
          <cell r="D313">
            <v>1520</v>
          </cell>
          <cell r="E313">
            <v>1854</v>
          </cell>
          <cell r="F313">
            <v>25</v>
          </cell>
        </row>
        <row r="314">
          <cell r="A314" t="str">
            <v>LISSET SANTANA GONZALEZ</v>
          </cell>
          <cell r="B314">
            <v>30000</v>
          </cell>
          <cell r="C314">
            <v>861</v>
          </cell>
          <cell r="D314">
            <v>912</v>
          </cell>
          <cell r="F314">
            <v>25</v>
          </cell>
        </row>
        <row r="315">
          <cell r="A315" t="str">
            <v>LOURDES LANTIGUA GARCIA</v>
          </cell>
          <cell r="B315">
            <v>50000</v>
          </cell>
          <cell r="C315">
            <v>1435</v>
          </cell>
          <cell r="D315">
            <v>1520</v>
          </cell>
          <cell r="E315">
            <v>1596.68</v>
          </cell>
          <cell r="F315">
            <v>1740.46</v>
          </cell>
        </row>
        <row r="316">
          <cell r="A316" t="str">
            <v>LUCECITA SANCHEZ ESPINAL</v>
          </cell>
          <cell r="B316">
            <v>42000</v>
          </cell>
          <cell r="C316">
            <v>1205.4000000000001</v>
          </cell>
          <cell r="D316">
            <v>1276.8</v>
          </cell>
          <cell r="E316">
            <v>724.92</v>
          </cell>
          <cell r="F316">
            <v>8778.380000000001</v>
          </cell>
        </row>
        <row r="317">
          <cell r="A317" t="str">
            <v>LUCIA PINALES RODRIGUEZ</v>
          </cell>
          <cell r="B317">
            <v>30000</v>
          </cell>
          <cell r="C317">
            <v>861</v>
          </cell>
          <cell r="D317">
            <v>912</v>
          </cell>
          <cell r="F317">
            <v>25</v>
          </cell>
        </row>
        <row r="318">
          <cell r="A318" t="str">
            <v>LUCINDA CONCEPCION</v>
          </cell>
          <cell r="B318">
            <v>42000</v>
          </cell>
          <cell r="C318">
            <v>1205.4000000000001</v>
          </cell>
          <cell r="D318">
            <v>1276.8</v>
          </cell>
          <cell r="E318">
            <v>724.92</v>
          </cell>
          <cell r="F318">
            <v>20467.3</v>
          </cell>
        </row>
        <row r="319">
          <cell r="A319" t="str">
            <v>LUCY MODESTA RODRIGUEZ CAMINERO</v>
          </cell>
          <cell r="B319">
            <v>80000</v>
          </cell>
          <cell r="C319">
            <v>2296</v>
          </cell>
          <cell r="D319">
            <v>2432</v>
          </cell>
          <cell r="E319">
            <v>7400.87</v>
          </cell>
          <cell r="F319">
            <v>2425</v>
          </cell>
        </row>
        <row r="320">
          <cell r="A320" t="str">
            <v>LUIS ALFONSO NUÑEZ MATOS</v>
          </cell>
          <cell r="B320">
            <v>42000</v>
          </cell>
          <cell r="C320">
            <v>1205.4000000000001</v>
          </cell>
          <cell r="D320">
            <v>1276.8</v>
          </cell>
          <cell r="E320">
            <v>724.92</v>
          </cell>
          <cell r="F320">
            <v>25</v>
          </cell>
        </row>
        <row r="321">
          <cell r="A321" t="str">
            <v>LUIS ENCARNACION</v>
          </cell>
          <cell r="B321">
            <v>42000</v>
          </cell>
          <cell r="C321">
            <v>1205.4000000000001</v>
          </cell>
          <cell r="D321">
            <v>1276.8</v>
          </cell>
          <cell r="E321">
            <v>724.92</v>
          </cell>
          <cell r="F321">
            <v>17727.43</v>
          </cell>
        </row>
        <row r="322">
          <cell r="A322" t="str">
            <v>LUIS FRANCISCO TORRES MANZUETA</v>
          </cell>
          <cell r="B322">
            <v>135000</v>
          </cell>
          <cell r="C322">
            <v>3874.5</v>
          </cell>
          <cell r="D322">
            <v>4104</v>
          </cell>
          <cell r="E322">
            <v>20338.240000000002</v>
          </cell>
          <cell r="F322">
            <v>13513.8</v>
          </cell>
        </row>
        <row r="323">
          <cell r="A323" t="str">
            <v>LUIS MANUEL FELIZ PEREZ</v>
          </cell>
          <cell r="B323">
            <v>30000</v>
          </cell>
          <cell r="C323">
            <v>861</v>
          </cell>
          <cell r="D323">
            <v>912</v>
          </cell>
          <cell r="F323">
            <v>1825</v>
          </cell>
        </row>
        <row r="324">
          <cell r="A324" t="str">
            <v>LUIS MEJIA SOLIS</v>
          </cell>
          <cell r="B324">
            <v>30000</v>
          </cell>
          <cell r="C324">
            <v>861</v>
          </cell>
          <cell r="D324">
            <v>912</v>
          </cell>
          <cell r="F324">
            <v>25</v>
          </cell>
        </row>
        <row r="325">
          <cell r="A325" t="str">
            <v>LUZ ATANY VASQUEZ MORONTA</v>
          </cell>
          <cell r="B325">
            <v>40000</v>
          </cell>
          <cell r="C325">
            <v>1148</v>
          </cell>
          <cell r="D325">
            <v>1216</v>
          </cell>
          <cell r="E325">
            <v>442.65</v>
          </cell>
          <cell r="F325">
            <v>25</v>
          </cell>
        </row>
        <row r="326">
          <cell r="A326" t="str">
            <v>MAGDA LEONOR LORENZO OVIEDO</v>
          </cell>
          <cell r="B326">
            <v>50000</v>
          </cell>
          <cell r="C326">
            <v>1435</v>
          </cell>
          <cell r="D326">
            <v>1520</v>
          </cell>
          <cell r="E326">
            <v>1854</v>
          </cell>
          <cell r="F326">
            <v>5025</v>
          </cell>
        </row>
        <row r="327">
          <cell r="A327" t="str">
            <v>MAIRELINE MAGDALENA RAMIREZ PEREZ</v>
          </cell>
          <cell r="B327">
            <v>50000</v>
          </cell>
          <cell r="C327">
            <v>1435</v>
          </cell>
          <cell r="D327">
            <v>1520</v>
          </cell>
          <cell r="E327">
            <v>1596.68</v>
          </cell>
          <cell r="F327">
            <v>1740.46</v>
          </cell>
        </row>
        <row r="328">
          <cell r="A328" t="str">
            <v>MANUEL DE JESUS SANCHEZ PEREZ</v>
          </cell>
          <cell r="B328">
            <v>30000</v>
          </cell>
          <cell r="C328">
            <v>861</v>
          </cell>
          <cell r="D328">
            <v>912</v>
          </cell>
          <cell r="F328">
            <v>10153.459999999999</v>
          </cell>
        </row>
        <row r="329">
          <cell r="A329" t="str">
            <v>MANUEL YAFREUDY SUDY DE LOS SANTOS</v>
          </cell>
          <cell r="B329">
            <v>42000</v>
          </cell>
          <cell r="C329">
            <v>1205.4000000000001</v>
          </cell>
          <cell r="D329">
            <v>1276.8</v>
          </cell>
          <cell r="E329">
            <v>724.92</v>
          </cell>
          <cell r="F329">
            <v>13745.6</v>
          </cell>
        </row>
        <row r="330">
          <cell r="A330" t="str">
            <v>MANUELA PEREZ FERNANDEZ</v>
          </cell>
          <cell r="B330">
            <v>30000</v>
          </cell>
          <cell r="C330">
            <v>861</v>
          </cell>
          <cell r="D330">
            <v>912</v>
          </cell>
          <cell r="F330">
            <v>7834.53</v>
          </cell>
        </row>
        <row r="331">
          <cell r="A331" t="str">
            <v>MARCIA ARIAS</v>
          </cell>
          <cell r="B331">
            <v>30000</v>
          </cell>
          <cell r="C331">
            <v>861</v>
          </cell>
          <cell r="D331">
            <v>912</v>
          </cell>
          <cell r="F331">
            <v>5634.65</v>
          </cell>
        </row>
        <row r="332">
          <cell r="A332" t="str">
            <v>MARCIA JOSEFINA OVALLES</v>
          </cell>
          <cell r="B332">
            <v>40000</v>
          </cell>
          <cell r="C332">
            <v>1148</v>
          </cell>
          <cell r="D332">
            <v>1216</v>
          </cell>
          <cell r="E332">
            <v>442.65</v>
          </cell>
          <cell r="F332">
            <v>3731.9</v>
          </cell>
        </row>
        <row r="333">
          <cell r="A333" t="str">
            <v>MARCOS FELIX GUZMAN VALDEZ</v>
          </cell>
          <cell r="B333">
            <v>50000</v>
          </cell>
          <cell r="C333">
            <v>1435</v>
          </cell>
          <cell r="D333">
            <v>1520</v>
          </cell>
          <cell r="E333">
            <v>1854</v>
          </cell>
          <cell r="F333">
            <v>25</v>
          </cell>
        </row>
        <row r="334">
          <cell r="A334" t="str">
            <v>MARCOS REYES HEREDIA</v>
          </cell>
          <cell r="B334">
            <v>60000</v>
          </cell>
          <cell r="C334">
            <v>1722</v>
          </cell>
          <cell r="D334">
            <v>1824</v>
          </cell>
          <cell r="E334">
            <v>3486.68</v>
          </cell>
          <cell r="F334">
            <v>25</v>
          </cell>
        </row>
        <row r="335">
          <cell r="A335" t="str">
            <v>MARGARITA ANTONIA CHELIN ORTIZ</v>
          </cell>
          <cell r="B335">
            <v>160000</v>
          </cell>
          <cell r="C335">
            <v>4592</v>
          </cell>
          <cell r="D335">
            <v>4864</v>
          </cell>
          <cell r="E335">
            <v>26218.87</v>
          </cell>
          <cell r="F335">
            <v>27160.04</v>
          </cell>
        </row>
        <row r="336">
          <cell r="A336" t="str">
            <v>MARGARITO MARTINEZ MOLA</v>
          </cell>
          <cell r="B336">
            <v>20000</v>
          </cell>
          <cell r="C336">
            <v>574</v>
          </cell>
          <cell r="D336">
            <v>608</v>
          </cell>
          <cell r="F336">
            <v>25</v>
          </cell>
        </row>
        <row r="337">
          <cell r="A337" t="str">
            <v>MARGARO PEÑA CAPELLAN</v>
          </cell>
          <cell r="B337">
            <v>30000</v>
          </cell>
          <cell r="C337">
            <v>861</v>
          </cell>
          <cell r="D337">
            <v>912</v>
          </cell>
          <cell r="F337">
            <v>2125</v>
          </cell>
        </row>
        <row r="338">
          <cell r="A338" t="str">
            <v>MARIA DEL PILAR BRITO VALENTIN</v>
          </cell>
          <cell r="B338">
            <v>70000</v>
          </cell>
          <cell r="C338">
            <v>2009</v>
          </cell>
          <cell r="D338">
            <v>2128</v>
          </cell>
          <cell r="E338">
            <v>5025.38</v>
          </cell>
          <cell r="F338">
            <v>1740.46</v>
          </cell>
        </row>
        <row r="339">
          <cell r="A339" t="str">
            <v>MARIA FERNANDA ROSARIO</v>
          </cell>
          <cell r="B339">
            <v>50000</v>
          </cell>
          <cell r="C339">
            <v>1435</v>
          </cell>
          <cell r="D339">
            <v>1520</v>
          </cell>
          <cell r="E339">
            <v>1854</v>
          </cell>
          <cell r="F339">
            <v>25</v>
          </cell>
        </row>
        <row r="340">
          <cell r="A340" t="str">
            <v>MARIA LORA RAMIREZ</v>
          </cell>
          <cell r="B340">
            <v>30000</v>
          </cell>
          <cell r="C340">
            <v>861</v>
          </cell>
          <cell r="D340">
            <v>912</v>
          </cell>
          <cell r="F340">
            <v>5667.44</v>
          </cell>
        </row>
        <row r="341">
          <cell r="A341" t="str">
            <v>MARIA LUISA GARCIA LINARES</v>
          </cell>
          <cell r="B341">
            <v>35000</v>
          </cell>
          <cell r="C341">
            <v>1004.5</v>
          </cell>
          <cell r="D341">
            <v>1064</v>
          </cell>
          <cell r="F341">
            <v>2125</v>
          </cell>
        </row>
        <row r="342">
          <cell r="A342" t="str">
            <v>MARIA SULENYI COSS DE LA ROSA</v>
          </cell>
          <cell r="B342">
            <v>20000</v>
          </cell>
          <cell r="C342">
            <v>574</v>
          </cell>
          <cell r="D342">
            <v>608</v>
          </cell>
          <cell r="F342">
            <v>25</v>
          </cell>
        </row>
        <row r="343">
          <cell r="A343" t="str">
            <v>MARIA ZUNILDA GUTIERREZ TEJADA</v>
          </cell>
          <cell r="B343">
            <v>42000</v>
          </cell>
          <cell r="C343">
            <v>1205.4000000000001</v>
          </cell>
          <cell r="D343">
            <v>1276.8</v>
          </cell>
          <cell r="E343">
            <v>724.92</v>
          </cell>
          <cell r="F343">
            <v>4225</v>
          </cell>
        </row>
        <row r="344">
          <cell r="A344" t="str">
            <v>MARIAN JHEDISSA MEDINA GARABITO</v>
          </cell>
          <cell r="B344">
            <v>50000</v>
          </cell>
          <cell r="C344">
            <v>1435</v>
          </cell>
          <cell r="D344">
            <v>1520</v>
          </cell>
          <cell r="E344">
            <v>1854</v>
          </cell>
          <cell r="F344">
            <v>12383.29</v>
          </cell>
        </row>
        <row r="345">
          <cell r="A345" t="str">
            <v>MARICEL DE LA ROSA NOVA</v>
          </cell>
          <cell r="B345">
            <v>42000</v>
          </cell>
          <cell r="C345">
            <v>1205.4000000000001</v>
          </cell>
          <cell r="D345">
            <v>1276.8</v>
          </cell>
          <cell r="E345">
            <v>724.92</v>
          </cell>
          <cell r="F345">
            <v>17720.870000000003</v>
          </cell>
        </row>
        <row r="346">
          <cell r="A346" t="str">
            <v>MARINA SORIANO MANZUETA</v>
          </cell>
          <cell r="B346">
            <v>20000</v>
          </cell>
          <cell r="C346">
            <v>574</v>
          </cell>
          <cell r="D346">
            <v>608</v>
          </cell>
          <cell r="F346">
            <v>2027.76</v>
          </cell>
        </row>
        <row r="347">
          <cell r="A347" t="str">
            <v>MARINO HERNANDEZ YEPEZ</v>
          </cell>
          <cell r="B347">
            <v>20000</v>
          </cell>
          <cell r="C347">
            <v>574</v>
          </cell>
          <cell r="D347">
            <v>608</v>
          </cell>
          <cell r="F347">
            <v>25</v>
          </cell>
        </row>
        <row r="348">
          <cell r="A348" t="str">
            <v>MARINO RAFAEL CAMACHO GONZALEZ</v>
          </cell>
          <cell r="B348">
            <v>30000</v>
          </cell>
          <cell r="C348">
            <v>861</v>
          </cell>
          <cell r="D348">
            <v>912</v>
          </cell>
          <cell r="F348">
            <v>7475.2300000000005</v>
          </cell>
        </row>
        <row r="349">
          <cell r="A349" t="str">
            <v>MARIO GORIS TORIBIO</v>
          </cell>
          <cell r="B349">
            <v>30000</v>
          </cell>
          <cell r="C349">
            <v>861</v>
          </cell>
          <cell r="D349">
            <v>912</v>
          </cell>
          <cell r="F349">
            <v>4636.01</v>
          </cell>
        </row>
        <row r="350">
          <cell r="A350" t="str">
            <v>MARISOL DE CARMEN VILLAVERDE VALDEZ</v>
          </cell>
          <cell r="B350">
            <v>85000</v>
          </cell>
          <cell r="C350">
            <v>2439.5</v>
          </cell>
          <cell r="D350">
            <v>2584</v>
          </cell>
          <cell r="E350">
            <v>8576.99</v>
          </cell>
          <cell r="F350">
            <v>11225</v>
          </cell>
        </row>
        <row r="351">
          <cell r="A351" t="str">
            <v>MARTHA CASTILLO MONTERO</v>
          </cell>
          <cell r="B351">
            <v>30000</v>
          </cell>
          <cell r="C351">
            <v>861</v>
          </cell>
          <cell r="D351">
            <v>912</v>
          </cell>
          <cell r="F351">
            <v>925</v>
          </cell>
        </row>
        <row r="352">
          <cell r="A352" t="str">
            <v>MARTIN MENDOZA BELEN</v>
          </cell>
          <cell r="B352">
            <v>20000</v>
          </cell>
          <cell r="C352">
            <v>574</v>
          </cell>
          <cell r="D352">
            <v>608</v>
          </cell>
          <cell r="F352">
            <v>25</v>
          </cell>
        </row>
        <row r="353">
          <cell r="A353" t="str">
            <v>MARTIN SIMEON JIMENEZ ORTIZ</v>
          </cell>
          <cell r="B353">
            <v>30000</v>
          </cell>
          <cell r="C353">
            <v>861</v>
          </cell>
          <cell r="D353">
            <v>912</v>
          </cell>
          <cell r="F353">
            <v>10335.58</v>
          </cell>
        </row>
        <row r="354">
          <cell r="A354" t="str">
            <v>MASSIEL DEL PILAR MORILLO FORTUNATO</v>
          </cell>
          <cell r="B354">
            <v>30000</v>
          </cell>
          <cell r="C354">
            <v>861</v>
          </cell>
          <cell r="D354">
            <v>912</v>
          </cell>
          <cell r="F354">
            <v>7801.98</v>
          </cell>
        </row>
        <row r="355">
          <cell r="A355" t="str">
            <v>MAXIMILIANO HERNANDEZ</v>
          </cell>
          <cell r="B355">
            <v>20000</v>
          </cell>
          <cell r="C355">
            <v>574</v>
          </cell>
          <cell r="D355">
            <v>608</v>
          </cell>
          <cell r="F355">
            <v>1025</v>
          </cell>
        </row>
        <row r="356">
          <cell r="A356" t="str">
            <v>MAXIMO PEÑA CUEVAS</v>
          </cell>
          <cell r="B356">
            <v>50000</v>
          </cell>
          <cell r="C356">
            <v>1435</v>
          </cell>
          <cell r="D356">
            <v>1520</v>
          </cell>
          <cell r="E356">
            <v>1854</v>
          </cell>
          <cell r="F356">
            <v>7667.89</v>
          </cell>
        </row>
        <row r="357">
          <cell r="A357" t="str">
            <v>MAYELIN NINA GUZMAN</v>
          </cell>
          <cell r="B357">
            <v>30000</v>
          </cell>
          <cell r="C357">
            <v>861</v>
          </cell>
          <cell r="D357">
            <v>912</v>
          </cell>
          <cell r="F357">
            <v>3625</v>
          </cell>
        </row>
        <row r="358">
          <cell r="A358" t="str">
            <v>MAYRELIS ANYELINA MAÑON MARTINEZ</v>
          </cell>
          <cell r="B358">
            <v>20000</v>
          </cell>
          <cell r="C358">
            <v>574</v>
          </cell>
          <cell r="D358">
            <v>608</v>
          </cell>
          <cell r="F358">
            <v>1025</v>
          </cell>
        </row>
        <row r="359">
          <cell r="A359" t="str">
            <v>MELISSA ELIZABETH MEJIA PONCE</v>
          </cell>
          <cell r="B359">
            <v>30000</v>
          </cell>
          <cell r="C359">
            <v>861</v>
          </cell>
          <cell r="D359">
            <v>912</v>
          </cell>
          <cell r="F359">
            <v>2725</v>
          </cell>
        </row>
        <row r="360">
          <cell r="A360" t="str">
            <v>MERCEDES MONTERO MAGALLANE</v>
          </cell>
          <cell r="B360">
            <v>42000</v>
          </cell>
          <cell r="C360">
            <v>1205.4000000000001</v>
          </cell>
          <cell r="D360">
            <v>1276.8</v>
          </cell>
          <cell r="E360">
            <v>724.92</v>
          </cell>
          <cell r="F360">
            <v>6325</v>
          </cell>
        </row>
        <row r="361">
          <cell r="A361" t="str">
            <v>MERCEDES NATASHA RODRIGUEZ HERNANDEZ</v>
          </cell>
          <cell r="B361">
            <v>50000</v>
          </cell>
          <cell r="C361">
            <v>1435</v>
          </cell>
          <cell r="D361">
            <v>1520</v>
          </cell>
          <cell r="E361">
            <v>1854</v>
          </cell>
          <cell r="F361">
            <v>4025</v>
          </cell>
        </row>
        <row r="362">
          <cell r="A362" t="str">
            <v>MERCEDES ROSARIO AMPARO</v>
          </cell>
          <cell r="B362">
            <v>30000</v>
          </cell>
          <cell r="C362">
            <v>861</v>
          </cell>
          <cell r="D362">
            <v>912</v>
          </cell>
          <cell r="F362">
            <v>10442.869999999999</v>
          </cell>
        </row>
        <row r="363">
          <cell r="A363" t="str">
            <v>MERY LUZ MELENDEZ SANTOS</v>
          </cell>
          <cell r="B363">
            <v>75000</v>
          </cell>
          <cell r="C363">
            <v>2152.5</v>
          </cell>
          <cell r="D363">
            <v>2280</v>
          </cell>
          <cell r="E363">
            <v>5966.28</v>
          </cell>
          <cell r="F363">
            <v>4936.76</v>
          </cell>
        </row>
        <row r="364">
          <cell r="A364" t="str">
            <v>MIDORI ROSA MAGOSHI FERNANDEZ</v>
          </cell>
          <cell r="B364">
            <v>135000</v>
          </cell>
          <cell r="C364">
            <v>3874.5</v>
          </cell>
          <cell r="D364">
            <v>4104</v>
          </cell>
          <cell r="E364">
            <v>20338.240000000002</v>
          </cell>
          <cell r="F364">
            <v>25</v>
          </cell>
        </row>
        <row r="365">
          <cell r="A365" t="str">
            <v>MIGUEL ANGEL ALMONTE CAPELLAN</v>
          </cell>
          <cell r="B365">
            <v>50000</v>
          </cell>
          <cell r="C365">
            <v>1435</v>
          </cell>
          <cell r="D365">
            <v>1520</v>
          </cell>
          <cell r="E365">
            <v>1854</v>
          </cell>
          <cell r="F365">
            <v>18447.989999999998</v>
          </cell>
        </row>
        <row r="366">
          <cell r="A366" t="str">
            <v>MIGUEL ANGEL DIAZ DIAZ</v>
          </cell>
          <cell r="B366">
            <v>275000</v>
          </cell>
          <cell r="C366">
            <v>7892.5</v>
          </cell>
          <cell r="D366">
            <v>5883.16</v>
          </cell>
          <cell r="E366">
            <v>53888.95</v>
          </cell>
          <cell r="F366">
            <v>25</v>
          </cell>
        </row>
        <row r="367">
          <cell r="A367" t="str">
            <v>MIGUEL ANGEL EVE ALCANTARA</v>
          </cell>
          <cell r="B367">
            <v>70000</v>
          </cell>
          <cell r="C367">
            <v>2009</v>
          </cell>
          <cell r="D367">
            <v>2128</v>
          </cell>
          <cell r="E367">
            <v>5025.38</v>
          </cell>
          <cell r="F367">
            <v>7340.46</v>
          </cell>
        </row>
        <row r="368">
          <cell r="A368" t="str">
            <v>MIGUEL ANGEL TORRES HERNANDEZ</v>
          </cell>
          <cell r="B368">
            <v>130000</v>
          </cell>
          <cell r="C368">
            <v>3731</v>
          </cell>
          <cell r="D368">
            <v>3952</v>
          </cell>
          <cell r="E368">
            <v>19162.12</v>
          </cell>
          <cell r="F368">
            <v>979.36</v>
          </cell>
        </row>
        <row r="369">
          <cell r="A369" t="str">
            <v>MIGUEL ANTONIO PEÑA DE LOS SANTOS</v>
          </cell>
          <cell r="B369">
            <v>200000</v>
          </cell>
          <cell r="C369">
            <v>5740</v>
          </cell>
          <cell r="D369">
            <v>5883.16</v>
          </cell>
          <cell r="E369">
            <v>35677.08</v>
          </cell>
          <cell r="F369">
            <v>25</v>
          </cell>
        </row>
        <row r="370">
          <cell r="A370" t="str">
            <v>MIGUEL DE LOS SANTOS ROSARIO VARGAS</v>
          </cell>
          <cell r="B370">
            <v>42000</v>
          </cell>
          <cell r="C370">
            <v>1205.4000000000001</v>
          </cell>
          <cell r="D370">
            <v>1276.8</v>
          </cell>
          <cell r="F370">
            <v>25</v>
          </cell>
        </row>
        <row r="371">
          <cell r="A371" t="str">
            <v>MIGUEL ENCARNACION HERNANDEZ</v>
          </cell>
          <cell r="B371">
            <v>25000</v>
          </cell>
          <cell r="C371">
            <v>717.5</v>
          </cell>
          <cell r="D371">
            <v>760</v>
          </cell>
          <cell r="F371">
            <v>3357.83</v>
          </cell>
        </row>
        <row r="372">
          <cell r="A372" t="str">
            <v>MIGUELINA ALTAGRACIA HIDALGO MIRANDA</v>
          </cell>
          <cell r="B372">
            <v>20000</v>
          </cell>
          <cell r="C372">
            <v>574</v>
          </cell>
          <cell r="D372">
            <v>608</v>
          </cell>
          <cell r="F372">
            <v>625</v>
          </cell>
        </row>
        <row r="373">
          <cell r="A373" t="str">
            <v>MIGUELINA GARCIA GONDRES</v>
          </cell>
          <cell r="B373">
            <v>80000</v>
          </cell>
          <cell r="C373">
            <v>2296</v>
          </cell>
          <cell r="D373">
            <v>2432</v>
          </cell>
          <cell r="E373">
            <v>7400.87</v>
          </cell>
          <cell r="F373">
            <v>25</v>
          </cell>
        </row>
        <row r="374">
          <cell r="A374" t="str">
            <v>MILAGRO LUZMINADA MEJIA PEÑA</v>
          </cell>
          <cell r="B374">
            <v>30000</v>
          </cell>
          <cell r="C374">
            <v>861</v>
          </cell>
          <cell r="D374">
            <v>912</v>
          </cell>
          <cell r="F374">
            <v>925</v>
          </cell>
        </row>
        <row r="375">
          <cell r="A375" t="str">
            <v>MILAGROS CABRERA MATEO</v>
          </cell>
          <cell r="B375">
            <v>35000</v>
          </cell>
          <cell r="C375">
            <v>1004.5</v>
          </cell>
          <cell r="D375">
            <v>1064</v>
          </cell>
          <cell r="F375">
            <v>2825</v>
          </cell>
        </row>
        <row r="376">
          <cell r="A376" t="str">
            <v>MIOZOTTY DE LOS SANTOS ABREU</v>
          </cell>
          <cell r="B376">
            <v>80000</v>
          </cell>
          <cell r="C376">
            <v>2296</v>
          </cell>
          <cell r="D376">
            <v>2432</v>
          </cell>
          <cell r="E376">
            <v>7400.87</v>
          </cell>
          <cell r="F376">
            <v>1933.72</v>
          </cell>
        </row>
        <row r="377">
          <cell r="A377" t="str">
            <v>MIREYA ALTAGRACIA DISLA FAMILIA</v>
          </cell>
          <cell r="B377">
            <v>80000</v>
          </cell>
          <cell r="C377">
            <v>2296</v>
          </cell>
          <cell r="D377">
            <v>2432</v>
          </cell>
          <cell r="E377">
            <v>7400.87</v>
          </cell>
          <cell r="F377">
            <v>10336.040000000001</v>
          </cell>
        </row>
        <row r="378">
          <cell r="A378" t="str">
            <v>MIREYA PE A MARTE</v>
          </cell>
          <cell r="B378">
            <v>42000</v>
          </cell>
          <cell r="C378">
            <v>1205.4000000000001</v>
          </cell>
          <cell r="D378">
            <v>1276.8</v>
          </cell>
          <cell r="E378">
            <v>724.92</v>
          </cell>
          <cell r="F378">
            <v>19409.64</v>
          </cell>
        </row>
        <row r="379">
          <cell r="A379" t="str">
            <v>MODESTO ALBERTO AMPARO VASQUEZ</v>
          </cell>
          <cell r="B379">
            <v>20000</v>
          </cell>
          <cell r="C379">
            <v>574</v>
          </cell>
          <cell r="D379">
            <v>608</v>
          </cell>
          <cell r="F379">
            <v>4426.84</v>
          </cell>
        </row>
        <row r="380">
          <cell r="A380" t="str">
            <v>MOISES ADAMES ROA</v>
          </cell>
          <cell r="B380">
            <v>20000</v>
          </cell>
          <cell r="C380">
            <v>574</v>
          </cell>
          <cell r="D380">
            <v>608</v>
          </cell>
          <cell r="F380">
            <v>1025</v>
          </cell>
        </row>
        <row r="381">
          <cell r="A381" t="str">
            <v>MOISES AQUINO ALBINO</v>
          </cell>
          <cell r="B381">
            <v>60000</v>
          </cell>
          <cell r="C381">
            <v>1722</v>
          </cell>
          <cell r="D381">
            <v>1824</v>
          </cell>
          <cell r="E381">
            <v>3486.68</v>
          </cell>
          <cell r="F381">
            <v>25</v>
          </cell>
        </row>
        <row r="382">
          <cell r="A382" t="str">
            <v>MONICA SANCHEZ MARTINEZ</v>
          </cell>
          <cell r="B382">
            <v>20000</v>
          </cell>
          <cell r="C382">
            <v>574</v>
          </cell>
          <cell r="D382">
            <v>608</v>
          </cell>
          <cell r="F382">
            <v>1025</v>
          </cell>
        </row>
        <row r="383">
          <cell r="A383" t="str">
            <v>NANDO DE LAS NIEVES</v>
          </cell>
          <cell r="B383">
            <v>30000</v>
          </cell>
          <cell r="C383">
            <v>861</v>
          </cell>
          <cell r="D383">
            <v>912</v>
          </cell>
          <cell r="F383">
            <v>2576.6099999999997</v>
          </cell>
        </row>
        <row r="384">
          <cell r="A384" t="str">
            <v>NANY FRIAS</v>
          </cell>
          <cell r="B384">
            <v>20000</v>
          </cell>
          <cell r="C384">
            <v>574</v>
          </cell>
          <cell r="D384">
            <v>608</v>
          </cell>
          <cell r="F384">
            <v>3153.29</v>
          </cell>
        </row>
        <row r="385">
          <cell r="A385" t="str">
            <v>NEILA INMACULADA GARCIA HARVEY</v>
          </cell>
          <cell r="B385">
            <v>50000</v>
          </cell>
          <cell r="C385">
            <v>1435</v>
          </cell>
          <cell r="D385">
            <v>1520</v>
          </cell>
          <cell r="E385">
            <v>1854</v>
          </cell>
          <cell r="F385">
            <v>1525</v>
          </cell>
        </row>
        <row r="386">
          <cell r="A386" t="str">
            <v>NELSIDO ANTONIO VALERIO VALERIO</v>
          </cell>
          <cell r="B386">
            <v>7000</v>
          </cell>
          <cell r="C386">
            <v>200.9</v>
          </cell>
          <cell r="D386">
            <v>212.8</v>
          </cell>
          <cell r="F386">
            <v>25</v>
          </cell>
        </row>
        <row r="387">
          <cell r="A387" t="str">
            <v>NELSON JEREZ</v>
          </cell>
          <cell r="B387">
            <v>30000</v>
          </cell>
          <cell r="C387">
            <v>861</v>
          </cell>
          <cell r="D387">
            <v>912</v>
          </cell>
          <cell r="F387">
            <v>4610.74</v>
          </cell>
        </row>
        <row r="388">
          <cell r="A388" t="str">
            <v>NICAURY ELIZABETH PEGUERO SILVESTRE</v>
          </cell>
          <cell r="B388">
            <v>35000</v>
          </cell>
          <cell r="C388">
            <v>1004.5</v>
          </cell>
          <cell r="D388">
            <v>1064</v>
          </cell>
          <cell r="F388">
            <v>5648.65</v>
          </cell>
        </row>
        <row r="389">
          <cell r="A389" t="str">
            <v>NICOLASINA BAUTISTA RUDECINDO</v>
          </cell>
          <cell r="B389">
            <v>25000</v>
          </cell>
          <cell r="C389">
            <v>717.5</v>
          </cell>
          <cell r="D389">
            <v>760</v>
          </cell>
          <cell r="F389">
            <v>25</v>
          </cell>
        </row>
        <row r="390">
          <cell r="A390" t="str">
            <v>NISAEL DIONISIO DIROCIE MATOS</v>
          </cell>
          <cell r="B390">
            <v>200000</v>
          </cell>
          <cell r="C390">
            <v>5740</v>
          </cell>
          <cell r="D390">
            <v>5883.16</v>
          </cell>
          <cell r="E390">
            <v>35677.08</v>
          </cell>
          <cell r="F390">
            <v>25</v>
          </cell>
        </row>
        <row r="391">
          <cell r="A391" t="str">
            <v>NOEL ENRIQUE DEL ROSARIO TERRERO</v>
          </cell>
          <cell r="B391">
            <v>50000</v>
          </cell>
          <cell r="C391">
            <v>1435</v>
          </cell>
          <cell r="D391">
            <v>1520</v>
          </cell>
          <cell r="E391">
            <v>1596.68</v>
          </cell>
          <cell r="F391">
            <v>1740.46</v>
          </cell>
        </row>
        <row r="392">
          <cell r="A392" t="str">
            <v>NURIS ALTAGRACIA GUANCE MADE</v>
          </cell>
          <cell r="B392">
            <v>5416.67</v>
          </cell>
          <cell r="C392">
            <v>155.46</v>
          </cell>
          <cell r="D392">
            <v>164.67</v>
          </cell>
          <cell r="F392">
            <v>25</v>
          </cell>
        </row>
        <row r="393">
          <cell r="A393" t="str">
            <v>OLGA MILENIA PEÑA HERRERA</v>
          </cell>
          <cell r="B393">
            <v>50000</v>
          </cell>
          <cell r="C393">
            <v>1435</v>
          </cell>
          <cell r="D393">
            <v>1520</v>
          </cell>
          <cell r="E393">
            <v>1854</v>
          </cell>
          <cell r="F393">
            <v>17310.400000000001</v>
          </cell>
        </row>
        <row r="394">
          <cell r="A394" t="str">
            <v>ORLANDO DE JESUS LORENZO</v>
          </cell>
          <cell r="B394">
            <v>30000</v>
          </cell>
          <cell r="C394">
            <v>861</v>
          </cell>
          <cell r="D394">
            <v>912</v>
          </cell>
          <cell r="F394">
            <v>5365.41</v>
          </cell>
        </row>
        <row r="395">
          <cell r="A395" t="str">
            <v>OSCAR PEREZ</v>
          </cell>
          <cell r="B395">
            <v>30000</v>
          </cell>
          <cell r="C395">
            <v>861</v>
          </cell>
          <cell r="D395">
            <v>912</v>
          </cell>
          <cell r="F395">
            <v>7075.22</v>
          </cell>
        </row>
        <row r="396">
          <cell r="A396" t="str">
            <v>PAMELA NIN QUELIZ</v>
          </cell>
          <cell r="B396">
            <v>70000</v>
          </cell>
          <cell r="C396">
            <v>2009</v>
          </cell>
          <cell r="D396">
            <v>2128</v>
          </cell>
          <cell r="E396">
            <v>5368.48</v>
          </cell>
          <cell r="F396">
            <v>25</v>
          </cell>
        </row>
        <row r="397">
          <cell r="A397" t="str">
            <v>PASCUAL BIENVENIDO MARTINEZ ABAD</v>
          </cell>
          <cell r="B397">
            <v>35000</v>
          </cell>
          <cell r="C397">
            <v>1004.5</v>
          </cell>
          <cell r="D397">
            <v>1064</v>
          </cell>
          <cell r="F397">
            <v>2825</v>
          </cell>
        </row>
        <row r="398">
          <cell r="A398" t="str">
            <v>PATRICIA DEL CARMEN RIVAS LARA</v>
          </cell>
          <cell r="B398">
            <v>85000</v>
          </cell>
          <cell r="C398">
            <v>2439.5</v>
          </cell>
          <cell r="D398">
            <v>2584</v>
          </cell>
          <cell r="E398">
            <v>8576.99</v>
          </cell>
          <cell r="F398">
            <v>25</v>
          </cell>
        </row>
        <row r="399">
          <cell r="A399" t="str">
            <v>PEDRO DE LOS SANTOS AYBAL</v>
          </cell>
          <cell r="B399">
            <v>35000</v>
          </cell>
          <cell r="C399">
            <v>1004.5</v>
          </cell>
          <cell r="D399">
            <v>1064</v>
          </cell>
          <cell r="F399">
            <v>1740.46</v>
          </cell>
        </row>
        <row r="400">
          <cell r="A400" t="str">
            <v>PEDRO FERREIRAS</v>
          </cell>
          <cell r="B400">
            <v>20000</v>
          </cell>
          <cell r="C400">
            <v>574</v>
          </cell>
          <cell r="D400">
            <v>608</v>
          </cell>
          <cell r="F400">
            <v>1025</v>
          </cell>
        </row>
        <row r="401">
          <cell r="A401" t="str">
            <v>PEDRO JOSE LUIS RODRIGUEZ PINEDA</v>
          </cell>
          <cell r="B401">
            <v>80000</v>
          </cell>
          <cell r="C401">
            <v>2296</v>
          </cell>
          <cell r="D401">
            <v>2432</v>
          </cell>
          <cell r="E401">
            <v>6972</v>
          </cell>
          <cell r="F401">
            <v>1740.46</v>
          </cell>
        </row>
        <row r="402">
          <cell r="A402" t="str">
            <v>PEDRO MANZUETA</v>
          </cell>
          <cell r="B402">
            <v>30000</v>
          </cell>
          <cell r="C402">
            <v>861</v>
          </cell>
          <cell r="D402">
            <v>912</v>
          </cell>
          <cell r="F402">
            <v>3025</v>
          </cell>
        </row>
        <row r="403">
          <cell r="A403" t="str">
            <v>PEDRO ORTIZ</v>
          </cell>
          <cell r="B403">
            <v>30000</v>
          </cell>
          <cell r="C403">
            <v>861</v>
          </cell>
          <cell r="D403">
            <v>912</v>
          </cell>
          <cell r="F403">
            <v>925</v>
          </cell>
        </row>
        <row r="404">
          <cell r="A404" t="str">
            <v>PEDRO TORRES TORRES</v>
          </cell>
          <cell r="B404">
            <v>35000</v>
          </cell>
          <cell r="C404">
            <v>1004.5</v>
          </cell>
          <cell r="D404">
            <v>1064</v>
          </cell>
          <cell r="F404">
            <v>25</v>
          </cell>
        </row>
        <row r="405">
          <cell r="A405" t="str">
            <v>PEDRO URBANO REYNOSO</v>
          </cell>
          <cell r="B405">
            <v>20000</v>
          </cell>
          <cell r="C405">
            <v>574</v>
          </cell>
          <cell r="D405">
            <v>608</v>
          </cell>
          <cell r="F405">
            <v>5489.93</v>
          </cell>
        </row>
        <row r="406">
          <cell r="A406" t="str">
            <v>PIESSINA ALTAGRACIA ESPINOSA ROSA</v>
          </cell>
          <cell r="B406">
            <v>60000</v>
          </cell>
          <cell r="C406">
            <v>1722</v>
          </cell>
          <cell r="D406">
            <v>1824</v>
          </cell>
          <cell r="E406">
            <v>3143.58</v>
          </cell>
          <cell r="F406">
            <v>1740.46</v>
          </cell>
        </row>
        <row r="407">
          <cell r="A407" t="str">
            <v>POLONIA SUERO</v>
          </cell>
          <cell r="B407">
            <v>20000</v>
          </cell>
          <cell r="C407">
            <v>574</v>
          </cell>
          <cell r="D407">
            <v>608</v>
          </cell>
          <cell r="F407">
            <v>25</v>
          </cell>
        </row>
        <row r="408">
          <cell r="A408" t="str">
            <v>RACHELL ONEIDA VALENTINE SENA</v>
          </cell>
          <cell r="B408">
            <v>32500</v>
          </cell>
          <cell r="C408">
            <v>932.75</v>
          </cell>
          <cell r="D408">
            <v>988</v>
          </cell>
          <cell r="F408">
            <v>25</v>
          </cell>
        </row>
        <row r="409">
          <cell r="A409" t="str">
            <v>RAFAEL BRAZOBAN CLETO</v>
          </cell>
          <cell r="B409">
            <v>50000</v>
          </cell>
          <cell r="C409">
            <v>1435</v>
          </cell>
          <cell r="D409">
            <v>1520</v>
          </cell>
          <cell r="E409">
            <v>1854</v>
          </cell>
          <cell r="F409">
            <v>10763.02</v>
          </cell>
        </row>
        <row r="410">
          <cell r="A410" t="str">
            <v>RAFAEL CASTILLO</v>
          </cell>
          <cell r="B410">
            <v>20000</v>
          </cell>
          <cell r="C410">
            <v>574</v>
          </cell>
          <cell r="D410">
            <v>608</v>
          </cell>
          <cell r="F410">
            <v>1513.49</v>
          </cell>
        </row>
        <row r="411">
          <cell r="A411" t="str">
            <v>RAFAEL ORLANDO GOMEZ DEL GIUDICE</v>
          </cell>
          <cell r="B411">
            <v>275000</v>
          </cell>
          <cell r="C411">
            <v>7892.5</v>
          </cell>
          <cell r="D411">
            <v>5883.16</v>
          </cell>
          <cell r="E411">
            <v>53888.95</v>
          </cell>
          <cell r="F411">
            <v>25</v>
          </cell>
        </row>
        <row r="412">
          <cell r="A412" t="str">
            <v>RAMON ANTONIO BALBUENA CHUPANI</v>
          </cell>
          <cell r="B412">
            <v>25000</v>
          </cell>
          <cell r="C412">
            <v>717.5</v>
          </cell>
          <cell r="D412">
            <v>760</v>
          </cell>
          <cell r="F412">
            <v>4445.3899999999994</v>
          </cell>
        </row>
        <row r="413">
          <cell r="A413" t="str">
            <v>RAMON ANTONIO CAPELLAN HERNANDEZ</v>
          </cell>
          <cell r="B413">
            <v>20000</v>
          </cell>
          <cell r="C413">
            <v>574</v>
          </cell>
          <cell r="D413">
            <v>608</v>
          </cell>
          <cell r="F413">
            <v>768.12</v>
          </cell>
        </row>
        <row r="414">
          <cell r="A414" t="str">
            <v>RAMON CONTRERAS ORTIZ</v>
          </cell>
          <cell r="B414">
            <v>31500</v>
          </cell>
          <cell r="C414">
            <v>904.05</v>
          </cell>
          <cell r="D414">
            <v>957.6</v>
          </cell>
          <cell r="F414">
            <v>10385.51</v>
          </cell>
        </row>
        <row r="415">
          <cell r="A415" t="str">
            <v>RAMON FRANCISCO DE LA ROSA</v>
          </cell>
          <cell r="B415">
            <v>32500</v>
          </cell>
          <cell r="C415">
            <v>932.75</v>
          </cell>
          <cell r="D415">
            <v>988</v>
          </cell>
          <cell r="F415">
            <v>25</v>
          </cell>
        </row>
        <row r="416">
          <cell r="A416" t="str">
            <v>RAMON MERCEDES MUESES</v>
          </cell>
          <cell r="B416">
            <v>35000</v>
          </cell>
          <cell r="C416">
            <v>1004.5</v>
          </cell>
          <cell r="D416">
            <v>1064</v>
          </cell>
          <cell r="F416">
            <v>25</v>
          </cell>
        </row>
        <row r="417">
          <cell r="A417" t="str">
            <v>RAMON PEREYRA EMILIANO</v>
          </cell>
          <cell r="B417">
            <v>32500</v>
          </cell>
          <cell r="C417">
            <v>932.75</v>
          </cell>
          <cell r="D417">
            <v>988</v>
          </cell>
          <cell r="F417">
            <v>1740.46</v>
          </cell>
        </row>
        <row r="418">
          <cell r="A418" t="str">
            <v>RAMON RODRIGUEZ BAUTISTA</v>
          </cell>
          <cell r="B418">
            <v>35000</v>
          </cell>
          <cell r="C418">
            <v>1004.5</v>
          </cell>
          <cell r="D418">
            <v>1064</v>
          </cell>
          <cell r="F418">
            <v>13592.869999999999</v>
          </cell>
        </row>
        <row r="419">
          <cell r="A419" t="str">
            <v>RAMON VENTURA ABREU</v>
          </cell>
          <cell r="B419">
            <v>35000</v>
          </cell>
          <cell r="C419">
            <v>1004.5</v>
          </cell>
          <cell r="D419">
            <v>1064</v>
          </cell>
          <cell r="F419">
            <v>8332.5600000000013</v>
          </cell>
        </row>
        <row r="420">
          <cell r="A420" t="str">
            <v>RAQUEL MEDINA GOMEZ</v>
          </cell>
          <cell r="B420">
            <v>42000</v>
          </cell>
          <cell r="C420">
            <v>1205.4000000000001</v>
          </cell>
          <cell r="D420">
            <v>1276.8</v>
          </cell>
          <cell r="E420">
            <v>724.92</v>
          </cell>
          <cell r="F420">
            <v>9795.09</v>
          </cell>
        </row>
        <row r="421">
          <cell r="A421" t="str">
            <v>RASHELL ANTONIA MENDEZ LORA</v>
          </cell>
          <cell r="B421">
            <v>50000</v>
          </cell>
          <cell r="C421">
            <v>1435</v>
          </cell>
          <cell r="D421">
            <v>1520</v>
          </cell>
          <cell r="E421">
            <v>1596.68</v>
          </cell>
          <cell r="F421">
            <v>5473.84</v>
          </cell>
        </row>
        <row r="422">
          <cell r="A422" t="str">
            <v>RAUL ANTONIO MEDINA CERDA</v>
          </cell>
          <cell r="B422">
            <v>30000</v>
          </cell>
          <cell r="C422">
            <v>861</v>
          </cell>
          <cell r="D422">
            <v>912</v>
          </cell>
          <cell r="F422">
            <v>8586.77</v>
          </cell>
        </row>
        <row r="423">
          <cell r="A423" t="str">
            <v>RAUL EMILIO ASENCIO MORIS</v>
          </cell>
          <cell r="B423">
            <v>60000</v>
          </cell>
          <cell r="C423">
            <v>1722</v>
          </cell>
          <cell r="D423">
            <v>1824</v>
          </cell>
          <cell r="E423">
            <v>3486.68</v>
          </cell>
          <cell r="F423">
            <v>25</v>
          </cell>
        </row>
        <row r="424">
          <cell r="A424" t="str">
            <v>RAYMUNDO CUEVAS</v>
          </cell>
          <cell r="B424">
            <v>20000</v>
          </cell>
          <cell r="C424">
            <v>574</v>
          </cell>
          <cell r="D424">
            <v>608</v>
          </cell>
          <cell r="F424">
            <v>25</v>
          </cell>
        </row>
        <row r="425">
          <cell r="A425" t="str">
            <v>RAYSA DE LA CRUZ GONZALEZ</v>
          </cell>
          <cell r="B425">
            <v>30000</v>
          </cell>
          <cell r="C425">
            <v>861</v>
          </cell>
          <cell r="D425">
            <v>912</v>
          </cell>
          <cell r="F425">
            <v>5130.26</v>
          </cell>
        </row>
        <row r="426">
          <cell r="A426" t="str">
            <v>REBECA ISABEL MARTINEZ MORONTA</v>
          </cell>
          <cell r="B426">
            <v>160000</v>
          </cell>
          <cell r="C426">
            <v>4592</v>
          </cell>
          <cell r="D426">
            <v>4864</v>
          </cell>
          <cell r="E426">
            <v>26218.87</v>
          </cell>
          <cell r="F426">
            <v>25</v>
          </cell>
        </row>
        <row r="427">
          <cell r="A427" t="str">
            <v>REBECA URE¥A ALVAREZ</v>
          </cell>
          <cell r="B427">
            <v>135000</v>
          </cell>
          <cell r="C427">
            <v>3874.5</v>
          </cell>
          <cell r="D427">
            <v>4104</v>
          </cell>
          <cell r="E427">
            <v>20338.240000000002</v>
          </cell>
          <cell r="F427">
            <v>51600.800000000003</v>
          </cell>
        </row>
        <row r="428">
          <cell r="A428" t="str">
            <v>REGINA VASQUEZ JOSE</v>
          </cell>
          <cell r="B428">
            <v>20000</v>
          </cell>
          <cell r="C428">
            <v>574</v>
          </cell>
          <cell r="D428">
            <v>608</v>
          </cell>
          <cell r="F428">
            <v>25</v>
          </cell>
        </row>
        <row r="429">
          <cell r="A429" t="str">
            <v>REMY DANIEL ARAUJO LOPEZ</v>
          </cell>
          <cell r="B429">
            <v>35000</v>
          </cell>
          <cell r="C429">
            <v>1004.5</v>
          </cell>
          <cell r="D429">
            <v>1064</v>
          </cell>
          <cell r="F429">
            <v>25</v>
          </cell>
        </row>
        <row r="430">
          <cell r="A430" t="str">
            <v>RICARDO DE JESUS BRAZOBAN</v>
          </cell>
          <cell r="B430">
            <v>32500</v>
          </cell>
          <cell r="C430">
            <v>932.75</v>
          </cell>
          <cell r="D430">
            <v>988</v>
          </cell>
          <cell r="F430">
            <v>5640.54</v>
          </cell>
        </row>
        <row r="431">
          <cell r="A431" t="str">
            <v>RICHARD ALBERTO FIGUEROA GERONIMO</v>
          </cell>
          <cell r="B431">
            <v>32500</v>
          </cell>
          <cell r="C431">
            <v>932.75</v>
          </cell>
          <cell r="D431">
            <v>988</v>
          </cell>
          <cell r="F431">
            <v>25</v>
          </cell>
        </row>
        <row r="432">
          <cell r="A432" t="str">
            <v>RICHARD CUEVAS GARCIA</v>
          </cell>
          <cell r="B432">
            <v>50000</v>
          </cell>
          <cell r="C432">
            <v>1435</v>
          </cell>
          <cell r="D432">
            <v>1520</v>
          </cell>
          <cell r="E432">
            <v>1854</v>
          </cell>
          <cell r="F432">
            <v>14383</v>
          </cell>
        </row>
        <row r="433">
          <cell r="A433" t="str">
            <v>ROBERTO DE LA CRUZ RODRIGUEZ PEREZ</v>
          </cell>
          <cell r="B433">
            <v>42000</v>
          </cell>
          <cell r="C433">
            <v>1205.4000000000001</v>
          </cell>
          <cell r="D433">
            <v>1276.8</v>
          </cell>
          <cell r="E433">
            <v>724.92</v>
          </cell>
          <cell r="F433">
            <v>25</v>
          </cell>
        </row>
        <row r="434">
          <cell r="A434" t="str">
            <v>ROBERTO DURAN DE JESUS</v>
          </cell>
          <cell r="B434">
            <v>90000</v>
          </cell>
          <cell r="C434">
            <v>2583</v>
          </cell>
          <cell r="D434">
            <v>2736</v>
          </cell>
          <cell r="E434">
            <v>9753.1200000000008</v>
          </cell>
          <cell r="F434">
            <v>10308.64</v>
          </cell>
        </row>
        <row r="435">
          <cell r="A435" t="str">
            <v>ROMAN HENRIQUEZ</v>
          </cell>
          <cell r="B435">
            <v>30000</v>
          </cell>
          <cell r="C435">
            <v>861</v>
          </cell>
          <cell r="D435">
            <v>912</v>
          </cell>
          <cell r="F435">
            <v>7692.46</v>
          </cell>
        </row>
        <row r="436">
          <cell r="A436" t="str">
            <v>ROSELDY DEL CARMEN MORILLO TINEO</v>
          </cell>
          <cell r="B436">
            <v>50000</v>
          </cell>
          <cell r="C436">
            <v>1435</v>
          </cell>
          <cell r="D436">
            <v>1520</v>
          </cell>
          <cell r="E436">
            <v>1854</v>
          </cell>
          <cell r="F436">
            <v>25</v>
          </cell>
        </row>
        <row r="437">
          <cell r="A437" t="str">
            <v>ROSELYN HEYAIME MERCEDES BAUTISTA</v>
          </cell>
          <cell r="B437">
            <v>60000</v>
          </cell>
          <cell r="C437">
            <v>1722</v>
          </cell>
          <cell r="D437">
            <v>1824</v>
          </cell>
          <cell r="E437">
            <v>3486.68</v>
          </cell>
          <cell r="F437">
            <v>25</v>
          </cell>
        </row>
        <row r="438">
          <cell r="A438" t="str">
            <v>ROSIVARIS MONTERO DUVAL</v>
          </cell>
          <cell r="B438">
            <v>42000</v>
          </cell>
          <cell r="C438">
            <v>1205.4000000000001</v>
          </cell>
          <cell r="D438">
            <v>1276.8</v>
          </cell>
          <cell r="E438">
            <v>467.6</v>
          </cell>
          <cell r="F438">
            <v>1740.46</v>
          </cell>
        </row>
        <row r="439">
          <cell r="A439" t="str">
            <v>ROSSANNA BIDO BRIOSO</v>
          </cell>
          <cell r="B439">
            <v>20000</v>
          </cell>
          <cell r="C439">
            <v>574</v>
          </cell>
          <cell r="D439">
            <v>608</v>
          </cell>
          <cell r="F439">
            <v>825</v>
          </cell>
        </row>
        <row r="440">
          <cell r="A440" t="str">
            <v>ROSSANNA MARGARITA MARTES BREA</v>
          </cell>
          <cell r="B440">
            <v>150000</v>
          </cell>
          <cell r="C440">
            <v>4305</v>
          </cell>
          <cell r="D440">
            <v>4560</v>
          </cell>
          <cell r="E440">
            <v>23866.62</v>
          </cell>
          <cell r="F440">
            <v>4525</v>
          </cell>
        </row>
        <row r="441">
          <cell r="A441" t="str">
            <v>ROSSY WALKIRIA CAAMAÑO OROZCO</v>
          </cell>
          <cell r="B441">
            <v>275000</v>
          </cell>
          <cell r="C441">
            <v>7892.5</v>
          </cell>
          <cell r="D441">
            <v>5883.16</v>
          </cell>
          <cell r="E441">
            <v>53888.95</v>
          </cell>
          <cell r="F441">
            <v>25</v>
          </cell>
        </row>
        <row r="442">
          <cell r="A442" t="str">
            <v>ROSY ARIAS MESON</v>
          </cell>
          <cell r="B442">
            <v>20000</v>
          </cell>
          <cell r="C442">
            <v>574</v>
          </cell>
          <cell r="D442">
            <v>608</v>
          </cell>
          <cell r="F442">
            <v>625</v>
          </cell>
        </row>
        <row r="443">
          <cell r="A443" t="str">
            <v>RUBEL ALBERTO PEREZ</v>
          </cell>
          <cell r="B443">
            <v>42000</v>
          </cell>
          <cell r="C443">
            <v>1205.4000000000001</v>
          </cell>
          <cell r="D443">
            <v>1276.8</v>
          </cell>
          <cell r="E443">
            <v>724.92</v>
          </cell>
          <cell r="F443">
            <v>10476.01</v>
          </cell>
        </row>
        <row r="444">
          <cell r="A444" t="str">
            <v>RUFINO MARTINEZ HICIANO</v>
          </cell>
          <cell r="B444">
            <v>50000</v>
          </cell>
          <cell r="C444">
            <v>1435</v>
          </cell>
          <cell r="D444">
            <v>1520</v>
          </cell>
          <cell r="E444">
            <v>1854</v>
          </cell>
          <cell r="F444">
            <v>2525</v>
          </cell>
        </row>
        <row r="445">
          <cell r="A445" t="str">
            <v>RUTH ESTHER BAUTISTA BENCOSME</v>
          </cell>
          <cell r="B445">
            <v>50000</v>
          </cell>
          <cell r="C445">
            <v>1435</v>
          </cell>
          <cell r="D445">
            <v>1520</v>
          </cell>
          <cell r="F445">
            <v>1525</v>
          </cell>
        </row>
        <row r="446">
          <cell r="A446" t="str">
            <v>SAGRADA HEREDIA VINICIO</v>
          </cell>
          <cell r="B446">
            <v>20000</v>
          </cell>
          <cell r="C446">
            <v>574</v>
          </cell>
          <cell r="D446">
            <v>608</v>
          </cell>
          <cell r="F446">
            <v>7637.65</v>
          </cell>
        </row>
        <row r="447">
          <cell r="A447" t="str">
            <v>SALVADOR CHALAS</v>
          </cell>
          <cell r="B447">
            <v>50000</v>
          </cell>
          <cell r="C447">
            <v>1435</v>
          </cell>
          <cell r="D447">
            <v>1520</v>
          </cell>
          <cell r="E447">
            <v>1854</v>
          </cell>
          <cell r="F447">
            <v>11283.28</v>
          </cell>
        </row>
        <row r="448">
          <cell r="A448" t="str">
            <v>SANDRA ALTAGRACIA RUIZ</v>
          </cell>
          <cell r="B448">
            <v>42000</v>
          </cell>
          <cell r="C448">
            <v>1205.4000000000001</v>
          </cell>
          <cell r="D448">
            <v>1276.8</v>
          </cell>
          <cell r="E448">
            <v>724.92</v>
          </cell>
          <cell r="F448">
            <v>10598.07</v>
          </cell>
        </row>
        <row r="449">
          <cell r="A449" t="str">
            <v>SANDY FERNANDO ORTIZ CASTILLO</v>
          </cell>
          <cell r="B449">
            <v>60000</v>
          </cell>
          <cell r="C449">
            <v>1722</v>
          </cell>
          <cell r="D449">
            <v>1824</v>
          </cell>
          <cell r="E449">
            <v>3486.68</v>
          </cell>
          <cell r="F449">
            <v>12025</v>
          </cell>
        </row>
        <row r="450">
          <cell r="A450" t="str">
            <v>SANTA ALVARADO SUERO</v>
          </cell>
          <cell r="B450">
            <v>20000</v>
          </cell>
          <cell r="C450">
            <v>574</v>
          </cell>
          <cell r="D450">
            <v>608</v>
          </cell>
          <cell r="F450">
            <v>25</v>
          </cell>
        </row>
        <row r="451">
          <cell r="A451" t="str">
            <v>SANTA ANA HEREDIA MARTE</v>
          </cell>
          <cell r="B451">
            <v>30000</v>
          </cell>
          <cell r="C451">
            <v>861</v>
          </cell>
          <cell r="D451">
            <v>912</v>
          </cell>
          <cell r="F451">
            <v>3025</v>
          </cell>
        </row>
        <row r="452">
          <cell r="A452" t="str">
            <v>SANTA MARIA TORRES</v>
          </cell>
          <cell r="B452">
            <v>30000</v>
          </cell>
          <cell r="C452">
            <v>861</v>
          </cell>
          <cell r="D452">
            <v>912</v>
          </cell>
          <cell r="F452">
            <v>2945.45</v>
          </cell>
        </row>
        <row r="453">
          <cell r="A453" t="str">
            <v>SEGISMUNDO DEL ROSARIO</v>
          </cell>
          <cell r="B453">
            <v>40000</v>
          </cell>
          <cell r="C453">
            <v>1148</v>
          </cell>
          <cell r="D453">
            <v>1216</v>
          </cell>
          <cell r="E453">
            <v>442.65</v>
          </cell>
          <cell r="F453">
            <v>1225</v>
          </cell>
        </row>
        <row r="454">
          <cell r="A454" t="str">
            <v>SENCION MARTINEZ DE LA CRUZ</v>
          </cell>
          <cell r="B454">
            <v>32500</v>
          </cell>
          <cell r="C454">
            <v>932.75</v>
          </cell>
          <cell r="D454">
            <v>988</v>
          </cell>
          <cell r="F454">
            <v>11214.81</v>
          </cell>
        </row>
        <row r="455">
          <cell r="A455" t="str">
            <v>SERGIA MARITZA RAMOS ACOSTA</v>
          </cell>
          <cell r="B455">
            <v>30000</v>
          </cell>
          <cell r="C455">
            <v>861</v>
          </cell>
          <cell r="D455">
            <v>912</v>
          </cell>
          <cell r="F455">
            <v>25</v>
          </cell>
        </row>
        <row r="456">
          <cell r="A456" t="str">
            <v>SINDY RUBY DE LA CRUZ OZUNA</v>
          </cell>
          <cell r="B456">
            <v>35000</v>
          </cell>
          <cell r="C456">
            <v>1004.5</v>
          </cell>
          <cell r="D456">
            <v>1064</v>
          </cell>
          <cell r="F456">
            <v>6968.76</v>
          </cell>
        </row>
        <row r="457">
          <cell r="A457" t="str">
            <v>SOCORRO COLON BURGOS</v>
          </cell>
          <cell r="B457">
            <v>30000</v>
          </cell>
          <cell r="C457">
            <v>861</v>
          </cell>
          <cell r="D457">
            <v>912</v>
          </cell>
          <cell r="F457">
            <v>25</v>
          </cell>
        </row>
        <row r="458">
          <cell r="A458" t="str">
            <v>SONIA THALIA FERNANDEZ DEFFER</v>
          </cell>
          <cell r="B458">
            <v>35000</v>
          </cell>
          <cell r="C458">
            <v>1004.5</v>
          </cell>
          <cell r="D458">
            <v>1064</v>
          </cell>
          <cell r="F458">
            <v>1075</v>
          </cell>
        </row>
        <row r="459">
          <cell r="A459" t="str">
            <v>TATIANA DE PEÑA DE JESUS</v>
          </cell>
          <cell r="B459">
            <v>25000</v>
          </cell>
          <cell r="C459">
            <v>717.5</v>
          </cell>
          <cell r="D459">
            <v>760</v>
          </cell>
          <cell r="F459">
            <v>775</v>
          </cell>
        </row>
        <row r="460">
          <cell r="A460" t="str">
            <v>TERESA MARIA DE REGLA MOTA ESTEVEZ</v>
          </cell>
          <cell r="B460">
            <v>50000</v>
          </cell>
          <cell r="C460">
            <v>1435</v>
          </cell>
          <cell r="D460">
            <v>1520</v>
          </cell>
          <cell r="E460">
            <v>1854</v>
          </cell>
          <cell r="F460">
            <v>1525</v>
          </cell>
        </row>
        <row r="461">
          <cell r="A461" t="str">
            <v>THELMA YAFANNY ESTEVEZ ACOSTA</v>
          </cell>
          <cell r="B461">
            <v>50000</v>
          </cell>
          <cell r="C461">
            <v>1435</v>
          </cell>
          <cell r="D461">
            <v>1520</v>
          </cell>
          <cell r="E461">
            <v>1854</v>
          </cell>
          <cell r="F461">
            <v>22372.03</v>
          </cell>
        </row>
        <row r="462">
          <cell r="A462" t="str">
            <v>TOMAS BIENVENIDO VARONA RAMIREZ</v>
          </cell>
          <cell r="B462">
            <v>130000</v>
          </cell>
          <cell r="C462">
            <v>3731</v>
          </cell>
          <cell r="D462">
            <v>3952</v>
          </cell>
          <cell r="E462">
            <v>19162.12</v>
          </cell>
          <cell r="F462">
            <v>25</v>
          </cell>
        </row>
        <row r="463">
          <cell r="A463" t="str">
            <v>TOMAS SUAREZ HERNANDEZ</v>
          </cell>
          <cell r="B463">
            <v>25000</v>
          </cell>
          <cell r="C463">
            <v>717.5</v>
          </cell>
          <cell r="D463">
            <v>760</v>
          </cell>
          <cell r="F463">
            <v>3083.22</v>
          </cell>
        </row>
        <row r="464">
          <cell r="A464" t="str">
            <v>VERONICA NOELIA GUZMAN GUZMAN</v>
          </cell>
          <cell r="B464">
            <v>160000</v>
          </cell>
          <cell r="C464">
            <v>4592</v>
          </cell>
          <cell r="D464">
            <v>4864</v>
          </cell>
          <cell r="E464">
            <v>26218.87</v>
          </cell>
          <cell r="F464">
            <v>32955.93</v>
          </cell>
        </row>
        <row r="465">
          <cell r="A465" t="str">
            <v>VICENTE DE LA CRUZ BRAZOBAN</v>
          </cell>
          <cell r="B465">
            <v>50000</v>
          </cell>
          <cell r="C465">
            <v>1435</v>
          </cell>
          <cell r="D465">
            <v>1520</v>
          </cell>
          <cell r="E465">
            <v>1854</v>
          </cell>
          <cell r="F465">
            <v>19223.23</v>
          </cell>
        </row>
        <row r="466">
          <cell r="A466" t="str">
            <v>VICTOR GUILLEN ARIAS</v>
          </cell>
          <cell r="B466">
            <v>90000</v>
          </cell>
          <cell r="C466">
            <v>2583</v>
          </cell>
          <cell r="D466">
            <v>2736</v>
          </cell>
          <cell r="E466">
            <v>8895.39</v>
          </cell>
          <cell r="F466">
            <v>7955.92</v>
          </cell>
        </row>
        <row r="467">
          <cell r="A467" t="str">
            <v>VICTOR JOSE BATISTA PEREZ</v>
          </cell>
          <cell r="B467">
            <v>30000</v>
          </cell>
          <cell r="C467">
            <v>861</v>
          </cell>
          <cell r="D467">
            <v>912</v>
          </cell>
          <cell r="F467">
            <v>9007.11</v>
          </cell>
        </row>
        <row r="468">
          <cell r="A468" t="str">
            <v>VICTOR MARTINEZ</v>
          </cell>
          <cell r="B468">
            <v>50000</v>
          </cell>
          <cell r="C468">
            <v>1435</v>
          </cell>
          <cell r="D468">
            <v>1520</v>
          </cell>
          <cell r="E468">
            <v>1854</v>
          </cell>
          <cell r="F468">
            <v>25</v>
          </cell>
        </row>
        <row r="469">
          <cell r="A469" t="str">
            <v>VILMA NOEMI DEL PILAR CABRERA PEÑA</v>
          </cell>
          <cell r="B469">
            <v>75000</v>
          </cell>
          <cell r="C469">
            <v>2152.5</v>
          </cell>
          <cell r="D469">
            <v>2280</v>
          </cell>
          <cell r="E469">
            <v>6309.38</v>
          </cell>
          <cell r="F469">
            <v>16552.7</v>
          </cell>
        </row>
        <row r="470">
          <cell r="A470" t="str">
            <v>VIRGILIO ANTONIO PEGUERO TORRES</v>
          </cell>
          <cell r="B470">
            <v>175000</v>
          </cell>
          <cell r="C470">
            <v>5022.5</v>
          </cell>
          <cell r="D470">
            <v>5320</v>
          </cell>
          <cell r="E470">
            <v>29747.24</v>
          </cell>
          <cell r="F470">
            <v>25</v>
          </cell>
        </row>
        <row r="471">
          <cell r="A471" t="str">
            <v>WANDA EVELIN CONTRERAS</v>
          </cell>
          <cell r="B471">
            <v>200000</v>
          </cell>
          <cell r="C471">
            <v>5740</v>
          </cell>
          <cell r="D471">
            <v>5883.16</v>
          </cell>
          <cell r="E471">
            <v>35677.08</v>
          </cell>
          <cell r="F471">
            <v>6025</v>
          </cell>
        </row>
        <row r="472">
          <cell r="A472" t="str">
            <v>WELIMBER RAMON FABIAN VASQUEZ</v>
          </cell>
          <cell r="B472">
            <v>30000</v>
          </cell>
          <cell r="C472">
            <v>861</v>
          </cell>
          <cell r="D472">
            <v>912</v>
          </cell>
          <cell r="F472">
            <v>925</v>
          </cell>
        </row>
        <row r="473">
          <cell r="A473" t="str">
            <v>WELINTON CARRASCO DE LA CRUZ</v>
          </cell>
          <cell r="B473">
            <v>5000</v>
          </cell>
          <cell r="C473">
            <v>143.5</v>
          </cell>
          <cell r="D473">
            <v>152</v>
          </cell>
          <cell r="F473">
            <v>25</v>
          </cell>
        </row>
        <row r="474">
          <cell r="A474" t="str">
            <v>WILFREDO JESUS MORENO</v>
          </cell>
          <cell r="B474">
            <v>20000</v>
          </cell>
          <cell r="C474">
            <v>574</v>
          </cell>
          <cell r="D474">
            <v>608</v>
          </cell>
          <cell r="F474">
            <v>25</v>
          </cell>
        </row>
        <row r="475">
          <cell r="A475" t="str">
            <v>WILLIAMS PARRA MARTINEZ</v>
          </cell>
          <cell r="B475">
            <v>35000</v>
          </cell>
          <cell r="C475">
            <v>1004.5</v>
          </cell>
          <cell r="D475">
            <v>1064</v>
          </cell>
          <cell r="F475">
            <v>2125</v>
          </cell>
        </row>
        <row r="476">
          <cell r="A476" t="str">
            <v>XABIEL ENRIQUE CASTILLO BAUTISTA</v>
          </cell>
          <cell r="B476">
            <v>50000</v>
          </cell>
          <cell r="C476">
            <v>1435</v>
          </cell>
          <cell r="D476">
            <v>1520</v>
          </cell>
          <cell r="E476">
            <v>1854</v>
          </cell>
          <cell r="F476">
            <v>12886.05</v>
          </cell>
        </row>
        <row r="477">
          <cell r="A477" t="str">
            <v>XIOMARA MERCEDES BENCOSME GERMOSEN</v>
          </cell>
          <cell r="B477">
            <v>42000</v>
          </cell>
          <cell r="C477">
            <v>1205.4000000000001</v>
          </cell>
          <cell r="D477">
            <v>1276.8</v>
          </cell>
          <cell r="E477">
            <v>724.92</v>
          </cell>
          <cell r="F477">
            <v>2025</v>
          </cell>
        </row>
        <row r="478">
          <cell r="A478" t="str">
            <v>YAMILET MEJIA SOTO</v>
          </cell>
          <cell r="B478">
            <v>75000</v>
          </cell>
          <cell r="C478">
            <v>2152.5</v>
          </cell>
          <cell r="D478">
            <v>2280</v>
          </cell>
          <cell r="E478">
            <v>6309.38</v>
          </cell>
          <cell r="F478">
            <v>25</v>
          </cell>
        </row>
        <row r="479">
          <cell r="A479" t="str">
            <v>YANKI ANTONIO UCETA</v>
          </cell>
          <cell r="B479">
            <v>40000</v>
          </cell>
          <cell r="C479">
            <v>1148</v>
          </cell>
          <cell r="D479">
            <v>1216</v>
          </cell>
          <cell r="E479">
            <v>185.33</v>
          </cell>
          <cell r="F479">
            <v>3340.46</v>
          </cell>
        </row>
        <row r="480">
          <cell r="A480" t="str">
            <v>YAQUELIN MANZUETA GONZALEZ</v>
          </cell>
          <cell r="B480">
            <v>42000</v>
          </cell>
          <cell r="C480">
            <v>1205.4000000000001</v>
          </cell>
          <cell r="D480">
            <v>1276.8</v>
          </cell>
          <cell r="E480">
            <v>724.92</v>
          </cell>
          <cell r="F480">
            <v>4563.9799999999996</v>
          </cell>
        </row>
        <row r="481">
          <cell r="A481" t="str">
            <v>YARIMEH YANETH MORA CERRO</v>
          </cell>
          <cell r="B481">
            <v>100000</v>
          </cell>
          <cell r="C481">
            <v>2870</v>
          </cell>
          <cell r="D481">
            <v>3040</v>
          </cell>
          <cell r="E481">
            <v>12105.37</v>
          </cell>
          <cell r="F481">
            <v>25</v>
          </cell>
        </row>
        <row r="482">
          <cell r="A482" t="str">
            <v>YASHLEY ALTAGRACIA PEÑA MEDINA</v>
          </cell>
          <cell r="B482">
            <v>50000</v>
          </cell>
          <cell r="C482">
            <v>1435</v>
          </cell>
          <cell r="D482">
            <v>1520</v>
          </cell>
          <cell r="E482">
            <v>1854</v>
          </cell>
          <cell r="F482">
            <v>25</v>
          </cell>
        </row>
        <row r="483">
          <cell r="A483" t="str">
            <v>YESENIA DE LEON AQUINO</v>
          </cell>
          <cell r="B483">
            <v>42000</v>
          </cell>
          <cell r="C483">
            <v>1205.4000000000001</v>
          </cell>
          <cell r="D483">
            <v>1276.8</v>
          </cell>
          <cell r="E483">
            <v>724.92</v>
          </cell>
          <cell r="F483">
            <v>5966.26</v>
          </cell>
        </row>
        <row r="484">
          <cell r="A484" t="str">
            <v>YNOSENCIO GALVEZ ROSARIO</v>
          </cell>
          <cell r="B484">
            <v>35000</v>
          </cell>
          <cell r="C484">
            <v>1004.5</v>
          </cell>
          <cell r="D484">
            <v>1064</v>
          </cell>
          <cell r="F484">
            <v>1425</v>
          </cell>
        </row>
        <row r="485">
          <cell r="A485" t="str">
            <v>YNOSENCIO HEREDIA JIMENEZ</v>
          </cell>
          <cell r="B485">
            <v>20000</v>
          </cell>
          <cell r="C485">
            <v>574</v>
          </cell>
          <cell r="D485">
            <v>608</v>
          </cell>
          <cell r="F485">
            <v>25</v>
          </cell>
        </row>
        <row r="486">
          <cell r="A486" t="str">
            <v>YOKASTA ALTAGRACIA DE JESUS RODRIGUE</v>
          </cell>
          <cell r="B486">
            <v>85000</v>
          </cell>
          <cell r="C486">
            <v>2439.5</v>
          </cell>
          <cell r="D486">
            <v>2584</v>
          </cell>
          <cell r="E486">
            <v>8576.99</v>
          </cell>
          <cell r="F486">
            <v>25</v>
          </cell>
        </row>
        <row r="487">
          <cell r="A487" t="str">
            <v>YOLANDA HEREDIA MORENO</v>
          </cell>
          <cell r="B487">
            <v>135000</v>
          </cell>
          <cell r="C487">
            <v>3874.5</v>
          </cell>
          <cell r="D487">
            <v>4104</v>
          </cell>
          <cell r="E487">
            <v>20338.240000000002</v>
          </cell>
          <cell r="F487">
            <v>25</v>
          </cell>
        </row>
        <row r="488">
          <cell r="A488" t="str">
            <v>YOLANDA OVALLES ALONZO</v>
          </cell>
          <cell r="B488">
            <v>42000</v>
          </cell>
          <cell r="C488">
            <v>1205.4000000000001</v>
          </cell>
          <cell r="D488">
            <v>1276.8</v>
          </cell>
          <cell r="E488">
            <v>210.28</v>
          </cell>
          <cell r="F488">
            <v>9750.7800000000007</v>
          </cell>
        </row>
        <row r="489">
          <cell r="A489" t="str">
            <v>YOMEL MIGUEL CUEVAS MATOS</v>
          </cell>
          <cell r="B489">
            <v>40000</v>
          </cell>
          <cell r="C489">
            <v>1148</v>
          </cell>
          <cell r="D489">
            <v>1216</v>
          </cell>
          <cell r="E489">
            <v>442.65</v>
          </cell>
          <cell r="F489">
            <v>25</v>
          </cell>
        </row>
        <row r="490">
          <cell r="A490" t="str">
            <v>YURIVERKA EUNILSA SILVA GARCIA</v>
          </cell>
          <cell r="B490">
            <v>42000</v>
          </cell>
          <cell r="C490">
            <v>1205.4000000000001</v>
          </cell>
          <cell r="D490">
            <v>1276.8</v>
          </cell>
          <cell r="E490">
            <v>724.92</v>
          </cell>
          <cell r="F490">
            <v>2545</v>
          </cell>
        </row>
        <row r="491">
          <cell r="A491" t="str">
            <v>ZENON DE JESUS HEREDIA</v>
          </cell>
          <cell r="B491">
            <v>30000</v>
          </cell>
          <cell r="C491">
            <v>861</v>
          </cell>
          <cell r="D491">
            <v>912</v>
          </cell>
          <cell r="F491">
            <v>5664.72</v>
          </cell>
        </row>
        <row r="492">
          <cell r="A492" t="str">
            <v>ZOILA NIRKA DE JESUS DE LOS SANTOS</v>
          </cell>
          <cell r="B492">
            <v>42000</v>
          </cell>
          <cell r="C492">
            <v>1205.4000000000001</v>
          </cell>
          <cell r="D492">
            <v>1276.8</v>
          </cell>
          <cell r="E492">
            <v>724.92</v>
          </cell>
          <cell r="F492">
            <v>25</v>
          </cell>
        </row>
        <row r="493">
          <cell r="A493" t="str">
            <v>Total general</v>
          </cell>
          <cell r="B493">
            <v>25006750</v>
          </cell>
          <cell r="C493">
            <v>717693.73000000045</v>
          </cell>
          <cell r="D493">
            <v>742142.28000000026</v>
          </cell>
          <cell r="E493">
            <v>1754585.7399999998</v>
          </cell>
          <cell r="F493">
            <v>2161307.6699999985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445AD-6140-4D7F-AC09-834ED43858E2}">
  <sheetPr>
    <tabColor theme="9" tint="0.39997558519241921"/>
  </sheetPr>
  <dimension ref="A4:M517"/>
  <sheetViews>
    <sheetView zoomScaleNormal="100" workbookViewId="0">
      <selection activeCell="D515" sqref="D515"/>
    </sheetView>
  </sheetViews>
  <sheetFormatPr baseColWidth="10" defaultColWidth="11.42578125" defaultRowHeight="15" x14ac:dyDescent="0.25"/>
  <cols>
    <col min="1" max="1" width="4.42578125" style="41" bestFit="1" customWidth="1"/>
    <col min="2" max="2" width="42" bestFit="1" customWidth="1"/>
    <col min="3" max="3" width="35.28515625" customWidth="1"/>
    <col min="4" max="4" width="47.42578125" bestFit="1" customWidth="1"/>
    <col min="5" max="5" width="33.7109375" style="7" bestFit="1" customWidth="1"/>
    <col min="6" max="6" width="17.140625" style="12" customWidth="1"/>
    <col min="7" max="8" width="11.5703125" style="12" bestFit="1" customWidth="1"/>
    <col min="9" max="10" width="13.140625" style="12" bestFit="1" customWidth="1"/>
    <col min="11" max="11" width="19.28515625" style="12" customWidth="1"/>
    <col min="12" max="12" width="15.7109375" style="12" customWidth="1"/>
    <col min="13" max="13" width="7" style="12" bestFit="1" customWidth="1"/>
  </cols>
  <sheetData>
    <row r="4" spans="1:13" x14ac:dyDescent="0.25">
      <c r="A4" s="99" t="s">
        <v>539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3" x14ac:dyDescent="0.25">
      <c r="A5" s="99" t="s">
        <v>16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3" x14ac:dyDescent="0.25">
      <c r="A6" s="100" t="s">
        <v>1258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</row>
    <row r="7" spans="1:13" x14ac:dyDescent="0.25">
      <c r="A7" s="99" t="s">
        <v>15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</row>
    <row r="8" spans="1:13" x14ac:dyDescent="0.25">
      <c r="A8" s="5"/>
      <c r="B8" s="10"/>
      <c r="C8" s="10"/>
      <c r="D8" s="10"/>
      <c r="E8" s="18"/>
      <c r="F8" s="10"/>
      <c r="H8" s="10"/>
      <c r="I8" s="10"/>
      <c r="J8" s="10"/>
      <c r="K8" s="10"/>
      <c r="L8" s="10"/>
      <c r="M8" s="10"/>
    </row>
    <row r="9" spans="1:13" ht="15.75" thickBot="1" x14ac:dyDescent="0.3">
      <c r="A9" s="5"/>
      <c r="B9" s="10"/>
      <c r="C9" s="10"/>
      <c r="D9" s="10"/>
      <c r="E9" s="18"/>
      <c r="F9" s="10"/>
      <c r="H9" s="10"/>
      <c r="I9" s="10"/>
      <c r="J9" s="10"/>
      <c r="K9" s="10"/>
      <c r="L9" s="10"/>
      <c r="M9" s="10"/>
    </row>
    <row r="10" spans="1:13" ht="15.75" thickBot="1" x14ac:dyDescent="0.3">
      <c r="A10" s="153" t="s">
        <v>287</v>
      </c>
      <c r="B10" s="144" t="s">
        <v>12</v>
      </c>
      <c r="C10" s="144" t="s">
        <v>11</v>
      </c>
      <c r="D10" s="144" t="s">
        <v>543</v>
      </c>
      <c r="E10" s="151" t="s">
        <v>516</v>
      </c>
      <c r="F10" s="108" t="s">
        <v>10</v>
      </c>
      <c r="G10" s="108"/>
      <c r="H10" s="108"/>
      <c r="I10" s="108"/>
      <c r="J10" s="108"/>
      <c r="K10" s="108"/>
      <c r="L10" s="108"/>
      <c r="M10" s="109"/>
    </row>
    <row r="11" spans="1:13" ht="15.75" thickBot="1" x14ac:dyDescent="0.3">
      <c r="A11" s="154"/>
      <c r="B11" s="145"/>
      <c r="C11" s="145"/>
      <c r="D11" s="145"/>
      <c r="E11" s="152"/>
      <c r="F11" s="98" t="s">
        <v>280</v>
      </c>
      <c r="G11" s="48" t="s">
        <v>1</v>
      </c>
      <c r="H11" s="48" t="s">
        <v>275</v>
      </c>
      <c r="I11" s="48" t="s">
        <v>276</v>
      </c>
      <c r="J11" s="49" t="s">
        <v>277</v>
      </c>
      <c r="K11" s="49" t="s">
        <v>283</v>
      </c>
      <c r="L11" s="49" t="s">
        <v>279</v>
      </c>
      <c r="M11" s="50" t="s">
        <v>291</v>
      </c>
    </row>
    <row r="12" spans="1:13" x14ac:dyDescent="0.25">
      <c r="A12" s="42">
        <v>1</v>
      </c>
      <c r="B12" s="20" t="s">
        <v>1426</v>
      </c>
      <c r="C12" s="20" t="s">
        <v>1138</v>
      </c>
      <c r="D12" s="20" t="s">
        <v>1208</v>
      </c>
      <c r="E12" s="20" t="s">
        <v>967</v>
      </c>
      <c r="F12" s="11">
        <v>300000</v>
      </c>
      <c r="G12" s="11">
        <f>VLOOKUP(B12,[2]Hoja6!$A$2:$C$493,3,0)</f>
        <v>8610</v>
      </c>
      <c r="H12" s="11">
        <f>VLOOKUP(B12,[2]Hoja6!$A$2:$D$493,4,0)</f>
        <v>5883.16</v>
      </c>
      <c r="I12" s="11">
        <f>VLOOKUP(B12,[2]Hoja6!$A$2:$E$493,5,0)</f>
        <v>59959.58</v>
      </c>
      <c r="J12" s="11">
        <f>VLOOKUP(B12,[2]Hoja6!$A$2:$F$493,6,0)</f>
        <v>25</v>
      </c>
      <c r="K12" s="11">
        <f>G12+H12+I12+J12</f>
        <v>74477.740000000005</v>
      </c>
      <c r="L12" s="11">
        <f>F12-K12</f>
        <v>225522.26</v>
      </c>
      <c r="M12" s="46" t="s">
        <v>281</v>
      </c>
    </row>
    <row r="13" spans="1:13" x14ac:dyDescent="0.25">
      <c r="A13" s="42">
        <v>2</v>
      </c>
      <c r="B13" s="2" t="s">
        <v>173</v>
      </c>
      <c r="C13" s="20" t="s">
        <v>1139</v>
      </c>
      <c r="D13" s="20" t="s">
        <v>1121</v>
      </c>
      <c r="E13" s="20" t="s">
        <v>967</v>
      </c>
      <c r="F13" s="11">
        <v>275000</v>
      </c>
      <c r="G13" s="11">
        <f>VLOOKUP(B13,[2]Hoja6!$A$2:$C$493,3,0)</f>
        <v>7892.5</v>
      </c>
      <c r="H13" s="11">
        <f>VLOOKUP(B13,[2]Hoja6!$A$2:$D$493,4,0)</f>
        <v>5883.16</v>
      </c>
      <c r="I13" s="11">
        <f>VLOOKUP(B13,[2]Hoja6!$A$2:$E$493,5,0)</f>
        <v>53888.95</v>
      </c>
      <c r="J13" s="11">
        <f>VLOOKUP(B13,[2]Hoja6!$A$2:$F$493,6,0)</f>
        <v>25</v>
      </c>
      <c r="K13" s="11">
        <f t="shared" ref="K13:K76" si="0">G13+H13+I13+J13</f>
        <v>67689.61</v>
      </c>
      <c r="L13" s="11">
        <f t="shared" ref="L13:L76" si="1">F13-K13</f>
        <v>207310.39</v>
      </c>
      <c r="M13" s="46" t="s">
        <v>281</v>
      </c>
    </row>
    <row r="14" spans="1:13" x14ac:dyDescent="0.25">
      <c r="A14" s="42">
        <v>3</v>
      </c>
      <c r="B14" s="2" t="s">
        <v>660</v>
      </c>
      <c r="C14" s="20" t="s">
        <v>1140</v>
      </c>
      <c r="D14" s="20" t="s">
        <v>175</v>
      </c>
      <c r="E14" s="20" t="s">
        <v>967</v>
      </c>
      <c r="F14" s="11">
        <v>275000</v>
      </c>
      <c r="G14" s="11">
        <f>VLOOKUP(B14,[2]Hoja6!$A$2:$C$493,3,0)</f>
        <v>7892.5</v>
      </c>
      <c r="H14" s="11">
        <f>VLOOKUP(B14,[2]Hoja6!$A$2:$D$493,4,0)</f>
        <v>5883.16</v>
      </c>
      <c r="I14" s="11">
        <f>VLOOKUP(B14,[2]Hoja6!$A$2:$E$493,5,0)</f>
        <v>53888.95</v>
      </c>
      <c r="J14" s="11">
        <f>VLOOKUP(B14,[2]Hoja6!$A$2:$F$493,6,0)</f>
        <v>25</v>
      </c>
      <c r="K14" s="11">
        <f t="shared" si="0"/>
        <v>67689.61</v>
      </c>
      <c r="L14" s="11">
        <f t="shared" si="1"/>
        <v>207310.39</v>
      </c>
      <c r="M14" s="46" t="s">
        <v>281</v>
      </c>
    </row>
    <row r="15" spans="1:13" x14ac:dyDescent="0.25">
      <c r="A15" s="42">
        <v>4</v>
      </c>
      <c r="B15" s="2" t="s">
        <v>155</v>
      </c>
      <c r="C15" s="20" t="s">
        <v>1141</v>
      </c>
      <c r="D15" s="20" t="s">
        <v>982</v>
      </c>
      <c r="E15" s="20" t="s">
        <v>967</v>
      </c>
      <c r="F15" s="11">
        <v>275000</v>
      </c>
      <c r="G15" s="11">
        <f>VLOOKUP(B15,[2]Hoja6!$A$2:$C$493,3,0)</f>
        <v>7892.5</v>
      </c>
      <c r="H15" s="11">
        <f>VLOOKUP(B15,[2]Hoja6!$A$2:$D$493,4,0)</f>
        <v>5883.16</v>
      </c>
      <c r="I15" s="11">
        <f>VLOOKUP(B15,[2]Hoja6!$A$2:$E$493,5,0)</f>
        <v>53888.95</v>
      </c>
      <c r="J15" s="11">
        <f>VLOOKUP(B15,[2]Hoja6!$A$2:$F$493,6,0)</f>
        <v>25</v>
      </c>
      <c r="K15" s="11">
        <f t="shared" si="0"/>
        <v>67689.61</v>
      </c>
      <c r="L15" s="11">
        <f t="shared" si="1"/>
        <v>207310.39</v>
      </c>
      <c r="M15" s="46" t="s">
        <v>281</v>
      </c>
    </row>
    <row r="16" spans="1:13" x14ac:dyDescent="0.25">
      <c r="A16" s="42">
        <v>5</v>
      </c>
      <c r="B16" s="2" t="s">
        <v>160</v>
      </c>
      <c r="C16" s="20" t="s">
        <v>1142</v>
      </c>
      <c r="D16" s="20" t="s">
        <v>1101</v>
      </c>
      <c r="E16" s="20" t="s">
        <v>967</v>
      </c>
      <c r="F16" s="11">
        <v>275000</v>
      </c>
      <c r="G16" s="11">
        <f>VLOOKUP(B16,[2]Hoja6!$A$2:$C$493,3,0)</f>
        <v>7892.5</v>
      </c>
      <c r="H16" s="11">
        <f>VLOOKUP(B16,[2]Hoja6!$A$2:$D$493,4,0)</f>
        <v>5883.16</v>
      </c>
      <c r="I16" s="11">
        <f>VLOOKUP(B16,[2]Hoja6!$A$2:$E$493,5,0)</f>
        <v>53888.95</v>
      </c>
      <c r="J16" s="11">
        <f>VLOOKUP(B16,[2]Hoja6!$A$2:$F$493,6,0)</f>
        <v>25</v>
      </c>
      <c r="K16" s="11">
        <f t="shared" si="0"/>
        <v>67689.61</v>
      </c>
      <c r="L16" s="11">
        <f t="shared" si="1"/>
        <v>207310.39</v>
      </c>
      <c r="M16" s="46" t="s">
        <v>281</v>
      </c>
    </row>
    <row r="17" spans="1:13" x14ac:dyDescent="0.25">
      <c r="A17" s="42">
        <v>6</v>
      </c>
      <c r="B17" s="2" t="s">
        <v>181</v>
      </c>
      <c r="C17" s="20" t="s">
        <v>1143</v>
      </c>
      <c r="D17" s="20" t="s">
        <v>182</v>
      </c>
      <c r="E17" s="20" t="s">
        <v>967</v>
      </c>
      <c r="F17" s="11">
        <v>275000</v>
      </c>
      <c r="G17" s="11">
        <f>VLOOKUP(B17,[2]Hoja6!$A$2:$C$493,3,0)</f>
        <v>7892.5</v>
      </c>
      <c r="H17" s="11">
        <f>VLOOKUP(B17,[2]Hoja6!$A$2:$D$493,4,0)</f>
        <v>5883.16</v>
      </c>
      <c r="I17" s="11">
        <f>VLOOKUP(B17,[2]Hoja6!$A$2:$E$493,5,0)</f>
        <v>53888.95</v>
      </c>
      <c r="J17" s="11">
        <f>VLOOKUP(B17,[2]Hoja6!$A$2:$F$493,6,0)</f>
        <v>25</v>
      </c>
      <c r="K17" s="11">
        <f t="shared" si="0"/>
        <v>67689.61</v>
      </c>
      <c r="L17" s="11">
        <f t="shared" si="1"/>
        <v>207310.39</v>
      </c>
      <c r="M17" s="46" t="s">
        <v>282</v>
      </c>
    </row>
    <row r="18" spans="1:13" x14ac:dyDescent="0.25">
      <c r="A18" s="42">
        <v>7</v>
      </c>
      <c r="B18" s="2" t="s">
        <v>99</v>
      </c>
      <c r="C18" s="20" t="s">
        <v>1144</v>
      </c>
      <c r="D18" s="20" t="s">
        <v>144</v>
      </c>
      <c r="E18" s="20" t="s">
        <v>959</v>
      </c>
      <c r="F18" s="11">
        <v>200000</v>
      </c>
      <c r="G18" s="11">
        <f>VLOOKUP(B18,[2]Hoja6!$A$2:$C$493,3,0)</f>
        <v>5740</v>
      </c>
      <c r="H18" s="11">
        <f>VLOOKUP(B18,[2]Hoja6!$A$2:$D$493,4,0)</f>
        <v>5883.16</v>
      </c>
      <c r="I18" s="11">
        <f>VLOOKUP(B18,[2]Hoja6!$A$2:$E$493,5,0)</f>
        <v>35677.08</v>
      </c>
      <c r="J18" s="11">
        <f>VLOOKUP(B18,[2]Hoja6!$A$2:$F$493,6,0)</f>
        <v>25</v>
      </c>
      <c r="K18" s="11">
        <f t="shared" si="0"/>
        <v>47325.240000000005</v>
      </c>
      <c r="L18" s="11">
        <f t="shared" si="1"/>
        <v>152674.76</v>
      </c>
      <c r="M18" s="46" t="s">
        <v>281</v>
      </c>
    </row>
    <row r="19" spans="1:13" ht="15" customHeight="1" x14ac:dyDescent="0.25">
      <c r="A19" s="42">
        <v>8</v>
      </c>
      <c r="B19" s="2" t="s">
        <v>584</v>
      </c>
      <c r="C19" s="20" t="s">
        <v>1145</v>
      </c>
      <c r="D19" s="20" t="s">
        <v>982</v>
      </c>
      <c r="E19" s="20" t="s">
        <v>967</v>
      </c>
      <c r="F19" s="11">
        <v>200000</v>
      </c>
      <c r="G19" s="11">
        <f>VLOOKUP(B19,[2]Hoja6!$A$2:$C$493,3,0)</f>
        <v>5740</v>
      </c>
      <c r="H19" s="11">
        <f>VLOOKUP(B19,[2]Hoja6!$A$2:$D$493,4,0)</f>
        <v>5883.16</v>
      </c>
      <c r="I19" s="11">
        <f>VLOOKUP(B19,[2]Hoja6!$A$2:$E$493,5,0)</f>
        <v>35677.08</v>
      </c>
      <c r="J19" s="11">
        <f>VLOOKUP(B19,[2]Hoja6!$A$2:$F$493,6,0)</f>
        <v>25</v>
      </c>
      <c r="K19" s="11">
        <f t="shared" si="0"/>
        <v>47325.240000000005</v>
      </c>
      <c r="L19" s="11">
        <f t="shared" si="1"/>
        <v>152674.76</v>
      </c>
      <c r="M19" s="46" t="s">
        <v>281</v>
      </c>
    </row>
    <row r="20" spans="1:13" x14ac:dyDescent="0.25">
      <c r="A20" s="42">
        <v>9</v>
      </c>
      <c r="B20" s="2" t="s">
        <v>180</v>
      </c>
      <c r="C20" s="20" t="s">
        <v>1146</v>
      </c>
      <c r="D20" s="20" t="s">
        <v>1209</v>
      </c>
      <c r="E20" s="20" t="s">
        <v>559</v>
      </c>
      <c r="F20" s="11">
        <v>200000</v>
      </c>
      <c r="G20" s="11">
        <f>VLOOKUP(B20,[2]Hoja6!$A$2:$C$493,3,0)</f>
        <v>5740</v>
      </c>
      <c r="H20" s="11">
        <f>VLOOKUP(B20,[2]Hoja6!$A$2:$D$493,4,0)</f>
        <v>5883.16</v>
      </c>
      <c r="I20" s="11">
        <f>VLOOKUP(B20,[2]Hoja6!$A$2:$E$493,5,0)</f>
        <v>35677.08</v>
      </c>
      <c r="J20" s="11">
        <f>VLOOKUP(B20,[2]Hoja6!$A$2:$F$493,6,0)</f>
        <v>25</v>
      </c>
      <c r="K20" s="11">
        <f t="shared" si="0"/>
        <v>47325.240000000005</v>
      </c>
      <c r="L20" s="11">
        <f t="shared" si="1"/>
        <v>152674.76</v>
      </c>
      <c r="M20" s="46" t="s">
        <v>281</v>
      </c>
    </row>
    <row r="21" spans="1:13" x14ac:dyDescent="0.25">
      <c r="A21" s="42">
        <v>10</v>
      </c>
      <c r="B21" t="s">
        <v>1437</v>
      </c>
      <c r="C21" s="20" t="s">
        <v>1114</v>
      </c>
      <c r="D21" s="20" t="s">
        <v>1447</v>
      </c>
      <c r="E21" s="20" t="s">
        <v>559</v>
      </c>
      <c r="F21" s="11">
        <v>230000</v>
      </c>
      <c r="G21" s="11">
        <f>VLOOKUP(B21,[2]Hoja6!$A$2:$C$493,3,0)</f>
        <v>6601</v>
      </c>
      <c r="H21" s="11">
        <f>VLOOKUP(B21,[2]Hoja6!$A$2:$D$493,4,0)</f>
        <v>5883.16</v>
      </c>
      <c r="I21" s="11">
        <f>VLOOKUP(B21,[2]Hoja6!$A$2:$E$493,5,0)</f>
        <v>42961.83</v>
      </c>
      <c r="J21" s="11">
        <f>VLOOKUP(B21,[2]Hoja6!$A$2:$F$493,6,0)</f>
        <v>25</v>
      </c>
      <c r="K21" s="11">
        <f t="shared" si="0"/>
        <v>55470.990000000005</v>
      </c>
      <c r="L21" s="11">
        <f t="shared" si="1"/>
        <v>174529.01</v>
      </c>
      <c r="M21" s="46" t="s">
        <v>282</v>
      </c>
    </row>
    <row r="22" spans="1:13" x14ac:dyDescent="0.25">
      <c r="A22" s="42">
        <v>11</v>
      </c>
      <c r="B22" s="2" t="s">
        <v>165</v>
      </c>
      <c r="C22" s="20" t="s">
        <v>1050</v>
      </c>
      <c r="D22" s="20" t="s">
        <v>1210</v>
      </c>
      <c r="E22" s="20" t="s">
        <v>559</v>
      </c>
      <c r="F22" s="11">
        <v>135000</v>
      </c>
      <c r="G22" s="11">
        <f>VLOOKUP(B22,[2]Hoja6!$A$2:$C$493,3,0)</f>
        <v>3874.5</v>
      </c>
      <c r="H22" s="11">
        <f>VLOOKUP(B22,[2]Hoja6!$A$2:$D$493,4,0)</f>
        <v>4104</v>
      </c>
      <c r="I22" s="11">
        <f>VLOOKUP(B22,[2]Hoja6!$A$2:$E$493,5,0)</f>
        <v>20338.240000000002</v>
      </c>
      <c r="J22" s="11">
        <f>VLOOKUP(B22,[2]Hoja6!$A$2:$F$493,6,0)</f>
        <v>2888.08</v>
      </c>
      <c r="K22" s="11">
        <f t="shared" si="0"/>
        <v>31204.82</v>
      </c>
      <c r="L22" s="11">
        <f t="shared" si="1"/>
        <v>103795.18</v>
      </c>
      <c r="M22" s="46" t="s">
        <v>281</v>
      </c>
    </row>
    <row r="23" spans="1:13" x14ac:dyDescent="0.25">
      <c r="A23" s="42">
        <v>12</v>
      </c>
      <c r="B23" s="2" t="s">
        <v>91</v>
      </c>
      <c r="C23" s="20" t="s">
        <v>1147</v>
      </c>
      <c r="D23" s="20" t="s">
        <v>1211</v>
      </c>
      <c r="E23" s="20" t="s">
        <v>559</v>
      </c>
      <c r="F23" s="11">
        <v>130000</v>
      </c>
      <c r="G23" s="11">
        <f>VLOOKUP(B23,[2]Hoja6!$A$2:$C$493,3,0)</f>
        <v>3731</v>
      </c>
      <c r="H23" s="11">
        <f>VLOOKUP(B23,[2]Hoja6!$A$2:$D$493,4,0)</f>
        <v>3952</v>
      </c>
      <c r="I23" s="11">
        <f>VLOOKUP(B23,[2]Hoja6!$A$2:$E$493,5,0)</f>
        <v>18733.25</v>
      </c>
      <c r="J23" s="11">
        <f>VLOOKUP(B23,[2]Hoja6!$A$2:$F$493,6,0)</f>
        <v>2694.82</v>
      </c>
      <c r="K23" s="11">
        <f t="shared" si="0"/>
        <v>29111.07</v>
      </c>
      <c r="L23" s="11">
        <f t="shared" si="1"/>
        <v>100888.93</v>
      </c>
      <c r="M23" s="46" t="s">
        <v>281</v>
      </c>
    </row>
    <row r="24" spans="1:13" ht="15" customHeight="1" x14ac:dyDescent="0.25">
      <c r="A24" s="42">
        <v>13</v>
      </c>
      <c r="B24" s="2" t="s">
        <v>153</v>
      </c>
      <c r="C24" s="20" t="s">
        <v>1148</v>
      </c>
      <c r="D24" s="20" t="s">
        <v>982</v>
      </c>
      <c r="E24" s="20" t="s">
        <v>559</v>
      </c>
      <c r="F24" s="11">
        <v>135000</v>
      </c>
      <c r="G24" s="11">
        <f>VLOOKUP(B24,[2]Hoja6!$A$2:$C$493,3,0)</f>
        <v>3874.5</v>
      </c>
      <c r="H24" s="11">
        <f>VLOOKUP(B24,[2]Hoja6!$A$2:$D$493,4,0)</f>
        <v>4104</v>
      </c>
      <c r="I24" s="11">
        <f>VLOOKUP(B24,[2]Hoja6!$A$2:$E$493,5,0)</f>
        <v>20338.240000000002</v>
      </c>
      <c r="J24" s="11">
        <f>VLOOKUP(B24,[2]Hoja6!$A$2:$F$493,6,0)</f>
        <v>25</v>
      </c>
      <c r="K24" s="11">
        <f t="shared" si="0"/>
        <v>28341.74</v>
      </c>
      <c r="L24" s="11">
        <f t="shared" si="1"/>
        <v>106658.26</v>
      </c>
      <c r="M24" s="46" t="s">
        <v>281</v>
      </c>
    </row>
    <row r="25" spans="1:13" x14ac:dyDescent="0.25">
      <c r="A25" s="42">
        <v>14</v>
      </c>
      <c r="B25" s="2" t="s">
        <v>582</v>
      </c>
      <c r="C25" s="20" t="s">
        <v>1149</v>
      </c>
      <c r="D25" s="20" t="s">
        <v>982</v>
      </c>
      <c r="E25" s="20" t="s">
        <v>559</v>
      </c>
      <c r="F25" s="11">
        <v>64000</v>
      </c>
      <c r="G25" s="11">
        <f>VLOOKUP(B25,[2]Hoja6!$A$2:$C$493,3,0)</f>
        <v>1836.8</v>
      </c>
      <c r="H25" s="11">
        <f>VLOOKUP(B25,[2]Hoja6!$A$2:$D$493,4,0)</f>
        <v>1945.6</v>
      </c>
      <c r="I25" s="11">
        <f>VLOOKUP(B25,[2]Hoja6!$A$2:$E$493,5,0)</f>
        <v>4239.3999999999996</v>
      </c>
      <c r="J25" s="11">
        <f>VLOOKUP(B25,[2]Hoja6!$A$2:$F$493,6,0)</f>
        <v>3225</v>
      </c>
      <c r="K25" s="11">
        <f t="shared" si="0"/>
        <v>11246.8</v>
      </c>
      <c r="L25" s="11">
        <f t="shared" si="1"/>
        <v>52753.2</v>
      </c>
      <c r="M25" s="46" t="s">
        <v>281</v>
      </c>
    </row>
    <row r="26" spans="1:13" x14ac:dyDescent="0.25">
      <c r="A26" s="42">
        <v>15</v>
      </c>
      <c r="B26" s="2" t="s">
        <v>178</v>
      </c>
      <c r="C26" s="20" t="s">
        <v>1150</v>
      </c>
      <c r="D26" s="20" t="s">
        <v>1212</v>
      </c>
      <c r="E26" s="20" t="s">
        <v>754</v>
      </c>
      <c r="F26" s="11">
        <v>135000</v>
      </c>
      <c r="G26" s="11">
        <f>VLOOKUP(B26,[2]Hoja6!$A$2:$C$493,3,0)</f>
        <v>3874.5</v>
      </c>
      <c r="H26" s="11">
        <f>VLOOKUP(B26,[2]Hoja6!$A$2:$D$493,4,0)</f>
        <v>4104</v>
      </c>
      <c r="I26" s="11">
        <f>VLOOKUP(B26,[2]Hoja6!$A$2:$E$493,5,0)</f>
        <v>20338.240000000002</v>
      </c>
      <c r="J26" s="11">
        <f>VLOOKUP(B26,[2]Hoja6!$A$2:$F$493,6,0)</f>
        <v>13513.8</v>
      </c>
      <c r="K26" s="11">
        <f t="shared" si="0"/>
        <v>41830.54</v>
      </c>
      <c r="L26" s="11">
        <f t="shared" si="1"/>
        <v>93169.459999999992</v>
      </c>
      <c r="M26" s="46" t="s">
        <v>281</v>
      </c>
    </row>
    <row r="27" spans="1:13" x14ac:dyDescent="0.25">
      <c r="A27" s="42">
        <v>16</v>
      </c>
      <c r="B27" s="2" t="s">
        <v>50</v>
      </c>
      <c r="C27" s="20" t="s">
        <v>1076</v>
      </c>
      <c r="D27" s="20" t="s">
        <v>1119</v>
      </c>
      <c r="E27" s="20" t="s">
        <v>559</v>
      </c>
      <c r="F27" s="11">
        <v>130000</v>
      </c>
      <c r="G27" s="11">
        <f>VLOOKUP(B27,[2]Hoja6!$A$2:$C$493,3,0)</f>
        <v>3731</v>
      </c>
      <c r="H27" s="11">
        <f>VLOOKUP(B27,[2]Hoja6!$A$2:$D$493,4,0)</f>
        <v>3952</v>
      </c>
      <c r="I27" s="11">
        <f>VLOOKUP(B27,[2]Hoja6!$A$2:$E$493,5,0)</f>
        <v>19162.12</v>
      </c>
      <c r="J27" s="11">
        <f>VLOOKUP(B27,[2]Hoja6!$A$2:$F$493,6,0)</f>
        <v>979.36</v>
      </c>
      <c r="K27" s="11">
        <f t="shared" si="0"/>
        <v>27824.48</v>
      </c>
      <c r="L27" s="11">
        <f t="shared" si="1"/>
        <v>102175.52</v>
      </c>
      <c r="M27" s="46" t="s">
        <v>281</v>
      </c>
    </row>
    <row r="28" spans="1:13" x14ac:dyDescent="0.25">
      <c r="A28" s="42">
        <v>17</v>
      </c>
      <c r="B28" s="2" t="s">
        <v>49</v>
      </c>
      <c r="C28" s="20" t="s">
        <v>1151</v>
      </c>
      <c r="D28" s="20" t="s">
        <v>1213</v>
      </c>
      <c r="E28" s="20" t="s">
        <v>754</v>
      </c>
      <c r="F28" s="11">
        <v>80000</v>
      </c>
      <c r="G28" s="11">
        <f>VLOOKUP(B28,[2]Hoja6!$A$2:$C$493,3,0)</f>
        <v>2296</v>
      </c>
      <c r="H28" s="11">
        <f>VLOOKUP(B28,[2]Hoja6!$A$2:$D$493,4,0)</f>
        <v>2432</v>
      </c>
      <c r="I28" s="11">
        <f>VLOOKUP(B28,[2]Hoja6!$A$2:$E$493,5,0)</f>
        <v>7400.87</v>
      </c>
      <c r="J28" s="11">
        <f>VLOOKUP(B28,[2]Hoja6!$A$2:$F$493,6,0)</f>
        <v>25</v>
      </c>
      <c r="K28" s="11">
        <f t="shared" si="0"/>
        <v>12153.869999999999</v>
      </c>
      <c r="L28" s="11">
        <f t="shared" si="1"/>
        <v>67846.13</v>
      </c>
      <c r="M28" s="46" t="s">
        <v>282</v>
      </c>
    </row>
    <row r="29" spans="1:13" x14ac:dyDescent="0.25">
      <c r="A29" s="42">
        <v>18</v>
      </c>
      <c r="B29" s="2" t="s">
        <v>500</v>
      </c>
      <c r="C29" s="20" t="s">
        <v>1050</v>
      </c>
      <c r="D29" s="20" t="s">
        <v>982</v>
      </c>
      <c r="E29" s="20" t="s">
        <v>559</v>
      </c>
      <c r="F29" s="11">
        <v>135000</v>
      </c>
      <c r="G29" s="11">
        <f>VLOOKUP(B29,[2]Hoja6!$A$2:$C$493,3,0)</f>
        <v>3874.5</v>
      </c>
      <c r="H29" s="11">
        <f>VLOOKUP(B29,[2]Hoja6!$A$2:$D$493,4,0)</f>
        <v>4104</v>
      </c>
      <c r="I29" s="11">
        <f>VLOOKUP(B29,[2]Hoja6!$A$2:$E$493,5,0)</f>
        <v>20338.240000000002</v>
      </c>
      <c r="J29" s="11">
        <f>VLOOKUP(B29,[2]Hoja6!$A$2:$F$493,6,0)</f>
        <v>51600.800000000003</v>
      </c>
      <c r="K29" s="11">
        <f t="shared" si="0"/>
        <v>79917.540000000008</v>
      </c>
      <c r="L29" s="11">
        <f t="shared" si="1"/>
        <v>55082.459999999992</v>
      </c>
      <c r="M29" s="46" t="s">
        <v>282</v>
      </c>
    </row>
    <row r="30" spans="1:13" ht="15" customHeight="1" x14ac:dyDescent="0.25">
      <c r="A30" s="42">
        <v>19</v>
      </c>
      <c r="B30" s="2" t="s">
        <v>96</v>
      </c>
      <c r="C30" s="20" t="s">
        <v>1152</v>
      </c>
      <c r="D30" s="20" t="s">
        <v>1214</v>
      </c>
      <c r="E30" s="20" t="s">
        <v>559</v>
      </c>
      <c r="F30" s="11">
        <v>175000</v>
      </c>
      <c r="G30" s="11">
        <f>VLOOKUP(B30,[2]Hoja6!$A$2:$C$493,3,0)</f>
        <v>5022.5</v>
      </c>
      <c r="H30" s="11">
        <f>VLOOKUP(B30,[2]Hoja6!$A$2:$D$493,4,0)</f>
        <v>5320</v>
      </c>
      <c r="I30" s="11">
        <f>VLOOKUP(B30,[2]Hoja6!$A$2:$E$493,5,0)</f>
        <v>29318.38</v>
      </c>
      <c r="J30" s="11">
        <f>VLOOKUP(B30,[2]Hoja6!$A$2:$F$493,6,0)</f>
        <v>4603.54</v>
      </c>
      <c r="K30" s="11">
        <f t="shared" si="0"/>
        <v>44264.420000000006</v>
      </c>
      <c r="L30" s="11">
        <f t="shared" si="1"/>
        <v>130735.57999999999</v>
      </c>
      <c r="M30" s="46" t="s">
        <v>282</v>
      </c>
    </row>
    <row r="31" spans="1:13" x14ac:dyDescent="0.25">
      <c r="A31" s="42">
        <v>20</v>
      </c>
      <c r="B31" s="2" t="s">
        <v>159</v>
      </c>
      <c r="C31" s="20" t="s">
        <v>1441</v>
      </c>
      <c r="D31" s="20" t="s">
        <v>1215</v>
      </c>
      <c r="E31" s="20" t="s">
        <v>559</v>
      </c>
      <c r="F31" s="11">
        <v>130000</v>
      </c>
      <c r="G31" s="11">
        <f>VLOOKUP(B31,[2]Hoja6!$A$2:$C$493,3,0)</f>
        <v>3731</v>
      </c>
      <c r="H31" s="11">
        <f>VLOOKUP(B31,[2]Hoja6!$A$2:$D$493,4,0)</f>
        <v>3952</v>
      </c>
      <c r="I31" s="11">
        <f>VLOOKUP(B31,[2]Hoja6!$A$2:$E$493,5,0)</f>
        <v>19162.12</v>
      </c>
      <c r="J31" s="11">
        <f>VLOOKUP(B31,[2]Hoja6!$A$2:$F$493,6,0)</f>
        <v>25</v>
      </c>
      <c r="K31" s="11">
        <f t="shared" si="0"/>
        <v>26870.12</v>
      </c>
      <c r="L31" s="11">
        <f t="shared" si="1"/>
        <v>103129.88</v>
      </c>
      <c r="M31" s="46" t="s">
        <v>281</v>
      </c>
    </row>
    <row r="32" spans="1:13" x14ac:dyDescent="0.25">
      <c r="A32" s="42">
        <v>21</v>
      </c>
      <c r="B32" s="2" t="s">
        <v>29</v>
      </c>
      <c r="C32" s="20" t="s">
        <v>1153</v>
      </c>
      <c r="D32" s="20" t="s">
        <v>145</v>
      </c>
      <c r="E32" s="20" t="s">
        <v>754</v>
      </c>
      <c r="F32" s="11">
        <v>160000</v>
      </c>
      <c r="G32" s="11">
        <f>VLOOKUP(B32,[2]Hoja6!$A$2:$C$493,3,0)</f>
        <v>4592</v>
      </c>
      <c r="H32" s="11">
        <f>VLOOKUP(B32,[2]Hoja6!$A$2:$D$493,4,0)</f>
        <v>4864</v>
      </c>
      <c r="I32" s="11">
        <f>VLOOKUP(B32,[2]Hoja6!$A$2:$E$493,5,0)</f>
        <v>26218.87</v>
      </c>
      <c r="J32" s="11">
        <f>VLOOKUP(B32,[2]Hoja6!$A$2:$F$493,6,0)</f>
        <v>32955.93</v>
      </c>
      <c r="K32" s="11">
        <f t="shared" si="0"/>
        <v>68630.799999999988</v>
      </c>
      <c r="L32" s="11">
        <f t="shared" si="1"/>
        <v>91369.200000000012</v>
      </c>
      <c r="M32" s="46" t="s">
        <v>282</v>
      </c>
    </row>
    <row r="33" spans="1:13" x14ac:dyDescent="0.25">
      <c r="A33" s="42">
        <v>22</v>
      </c>
      <c r="B33" s="2" t="s">
        <v>970</v>
      </c>
      <c r="C33" s="20" t="s">
        <v>1154</v>
      </c>
      <c r="D33" s="20" t="s">
        <v>990</v>
      </c>
      <c r="E33" s="20" t="s">
        <v>754</v>
      </c>
      <c r="F33" s="11">
        <v>135000</v>
      </c>
      <c r="G33" s="11">
        <f>VLOOKUP(B33,[2]Hoja6!$A$2:$C$493,3,0)</f>
        <v>3874.5</v>
      </c>
      <c r="H33" s="11">
        <f>VLOOKUP(B33,[2]Hoja6!$A$2:$D$493,4,0)</f>
        <v>4104</v>
      </c>
      <c r="I33" s="11">
        <f>VLOOKUP(B33,[2]Hoja6!$A$2:$E$493,5,0)</f>
        <v>20338.240000000002</v>
      </c>
      <c r="J33" s="11">
        <f>VLOOKUP(B33,[2]Hoja6!$A$2:$F$493,6,0)</f>
        <v>25</v>
      </c>
      <c r="K33" s="11">
        <f t="shared" si="0"/>
        <v>28341.74</v>
      </c>
      <c r="L33" s="11">
        <f t="shared" si="1"/>
        <v>106658.26</v>
      </c>
      <c r="M33" s="46" t="s">
        <v>282</v>
      </c>
    </row>
    <row r="34" spans="1:13" x14ac:dyDescent="0.25">
      <c r="A34" s="42">
        <v>23</v>
      </c>
      <c r="B34" s="2" t="s">
        <v>170</v>
      </c>
      <c r="C34" s="20" t="s">
        <v>1050</v>
      </c>
      <c r="D34" s="20" t="s">
        <v>633</v>
      </c>
      <c r="E34" s="20" t="s">
        <v>754</v>
      </c>
      <c r="F34" s="11">
        <v>135000</v>
      </c>
      <c r="G34" s="11">
        <f>VLOOKUP(B34,[2]Hoja6!$A$2:$C$493,3,0)</f>
        <v>3874.5</v>
      </c>
      <c r="H34" s="11">
        <f>VLOOKUP(B34,[2]Hoja6!$A$2:$D$493,4,0)</f>
        <v>4104</v>
      </c>
      <c r="I34" s="11">
        <f>VLOOKUP(B34,[2]Hoja6!$A$2:$E$493,5,0)</f>
        <v>20338.240000000002</v>
      </c>
      <c r="J34" s="11">
        <f>VLOOKUP(B34,[2]Hoja6!$A$2:$F$493,6,0)</f>
        <v>25</v>
      </c>
      <c r="K34" s="11">
        <f t="shared" si="0"/>
        <v>28341.74</v>
      </c>
      <c r="L34" s="11">
        <f t="shared" si="1"/>
        <v>106658.26</v>
      </c>
      <c r="M34" s="46" t="s">
        <v>281</v>
      </c>
    </row>
    <row r="35" spans="1:13" x14ac:dyDescent="0.25">
      <c r="A35" s="42">
        <v>24</v>
      </c>
      <c r="B35" s="2" t="s">
        <v>71</v>
      </c>
      <c r="C35" s="20" t="s">
        <v>1155</v>
      </c>
      <c r="D35" s="20" t="s">
        <v>1216</v>
      </c>
      <c r="E35" s="20" t="s">
        <v>559</v>
      </c>
      <c r="F35" s="11">
        <v>130000</v>
      </c>
      <c r="G35" s="11">
        <f>VLOOKUP(B35,[2]Hoja6!$A$2:$C$493,3,0)</f>
        <v>3731</v>
      </c>
      <c r="H35" s="11">
        <f>VLOOKUP(B35,[2]Hoja6!$A$2:$D$493,4,0)</f>
        <v>3952</v>
      </c>
      <c r="I35" s="11">
        <f>VLOOKUP(B35,[2]Hoja6!$A$2:$E$493,5,0)</f>
        <v>19162.12</v>
      </c>
      <c r="J35" s="11">
        <f>VLOOKUP(B35,[2]Hoja6!$A$2:$F$493,6,0)</f>
        <v>10042.58</v>
      </c>
      <c r="K35" s="11">
        <f t="shared" si="0"/>
        <v>36887.699999999997</v>
      </c>
      <c r="L35" s="11">
        <f t="shared" si="1"/>
        <v>93112.3</v>
      </c>
      <c r="M35" s="56" t="s">
        <v>282</v>
      </c>
    </row>
    <row r="36" spans="1:13" ht="15" customHeight="1" x14ac:dyDescent="0.25">
      <c r="A36" s="42">
        <v>25</v>
      </c>
      <c r="B36" s="2" t="s">
        <v>629</v>
      </c>
      <c r="C36" s="20" t="s">
        <v>1156</v>
      </c>
      <c r="D36" s="20" t="s">
        <v>982</v>
      </c>
      <c r="E36" s="20" t="s">
        <v>559</v>
      </c>
      <c r="F36" s="11">
        <v>102000</v>
      </c>
      <c r="G36" s="11">
        <f>VLOOKUP(B36,[2]Hoja6!$A$2:$C$493,3,0)</f>
        <v>2927.4</v>
      </c>
      <c r="H36" s="11">
        <f>VLOOKUP(B36,[2]Hoja6!$A$2:$D$493,4,0)</f>
        <v>3100.8</v>
      </c>
      <c r="I36" s="11">
        <f>VLOOKUP(B36,[2]Hoja6!$A$2:$E$493,5,0)</f>
        <v>12575.82</v>
      </c>
      <c r="J36" s="11">
        <f>VLOOKUP(B36,[2]Hoja6!$A$2:$F$493,6,0)</f>
        <v>14383.49</v>
      </c>
      <c r="K36" s="11">
        <f t="shared" si="0"/>
        <v>32987.51</v>
      </c>
      <c r="L36" s="11">
        <f t="shared" si="1"/>
        <v>69012.489999999991</v>
      </c>
      <c r="M36" s="46" t="s">
        <v>281</v>
      </c>
    </row>
    <row r="37" spans="1:13" ht="15" customHeight="1" x14ac:dyDescent="0.25">
      <c r="A37" s="42">
        <v>26</v>
      </c>
      <c r="B37" s="2" t="s">
        <v>1427</v>
      </c>
      <c r="C37" s="20" t="s">
        <v>1157</v>
      </c>
      <c r="D37" s="20" t="s">
        <v>1093</v>
      </c>
      <c r="E37" s="20" t="s">
        <v>959</v>
      </c>
      <c r="F37" s="11">
        <v>210000</v>
      </c>
      <c r="G37" s="11">
        <f>VLOOKUP(B37,[2]Hoja6!$A$2:$C$493,3,0)</f>
        <v>6027</v>
      </c>
      <c r="H37" s="11">
        <f>VLOOKUP(B37,[2]Hoja6!$A$2:$D$493,4,0)</f>
        <v>5883.16</v>
      </c>
      <c r="I37" s="11">
        <f>VLOOKUP(B37,[2]Hoja6!$A$2:$E$493,5,0)</f>
        <v>38105.33</v>
      </c>
      <c r="J37" s="11">
        <f>VLOOKUP(B37,[2]Hoja6!$A$2:$F$493,6,0)</f>
        <v>25</v>
      </c>
      <c r="K37" s="11">
        <f t="shared" si="0"/>
        <v>50040.490000000005</v>
      </c>
      <c r="L37" s="11">
        <f t="shared" si="1"/>
        <v>159959.51</v>
      </c>
      <c r="M37" s="46" t="s">
        <v>282</v>
      </c>
    </row>
    <row r="38" spans="1:13" ht="15" customHeight="1" x14ac:dyDescent="0.25">
      <c r="A38" s="42">
        <v>27</v>
      </c>
      <c r="B38" s="2" t="s">
        <v>1428</v>
      </c>
      <c r="C38" s="20" t="s">
        <v>1157</v>
      </c>
      <c r="D38" s="20" t="s">
        <v>1093</v>
      </c>
      <c r="E38" s="20" t="s">
        <v>959</v>
      </c>
      <c r="F38" s="11">
        <v>150000</v>
      </c>
      <c r="G38" s="11">
        <f>VLOOKUP(B38,[2]Hoja6!$A$2:$C$493,3,0)</f>
        <v>4305</v>
      </c>
      <c r="H38" s="11">
        <f>VLOOKUP(B38,[2]Hoja6!$A$2:$D$493,4,0)</f>
        <v>4560</v>
      </c>
      <c r="I38" s="11">
        <f>VLOOKUP(B38,[2]Hoja6!$A$2:$E$493,5,0)</f>
        <v>23866.62</v>
      </c>
      <c r="J38" s="11">
        <f>VLOOKUP(B38,[2]Hoja6!$A$2:$F$493,6,0)</f>
        <v>25</v>
      </c>
      <c r="K38" s="11">
        <f t="shared" si="0"/>
        <v>32756.62</v>
      </c>
      <c r="L38" s="11">
        <f t="shared" si="1"/>
        <v>117243.38</v>
      </c>
      <c r="M38" s="46" t="s">
        <v>282</v>
      </c>
    </row>
    <row r="39" spans="1:13" ht="15" customHeight="1" x14ac:dyDescent="0.25">
      <c r="A39" s="42">
        <v>28</v>
      </c>
      <c r="B39" s="2" t="s">
        <v>1429</v>
      </c>
      <c r="C39" s="20" t="s">
        <v>205</v>
      </c>
      <c r="D39" s="20" t="s">
        <v>6</v>
      </c>
      <c r="E39" s="20" t="s">
        <v>959</v>
      </c>
      <c r="F39" s="11">
        <v>160000</v>
      </c>
      <c r="G39" s="11">
        <f>VLOOKUP(B39,[2]Hoja6!$A$2:$C$493,3,0)</f>
        <v>4592</v>
      </c>
      <c r="H39" s="11">
        <f>VLOOKUP(B39,[2]Hoja6!$A$2:$D$493,4,0)</f>
        <v>4864</v>
      </c>
      <c r="I39" s="11">
        <f>VLOOKUP(B39,[2]Hoja6!$A$2:$E$493,5,0)</f>
        <v>26218.87</v>
      </c>
      <c r="J39" s="11">
        <f>VLOOKUP(B39,[2]Hoja6!$A$2:$F$493,6,0)</f>
        <v>25</v>
      </c>
      <c r="K39" s="11">
        <f t="shared" si="0"/>
        <v>35699.869999999995</v>
      </c>
      <c r="L39" s="11">
        <f t="shared" si="1"/>
        <v>124300.13</v>
      </c>
      <c r="M39" s="46" t="s">
        <v>282</v>
      </c>
    </row>
    <row r="40" spans="1:13" x14ac:dyDescent="0.25">
      <c r="A40" s="42">
        <v>29</v>
      </c>
      <c r="B40" s="2" t="s">
        <v>1010</v>
      </c>
      <c r="C40" s="20" t="s">
        <v>1157</v>
      </c>
      <c r="D40" s="20" t="s">
        <v>982</v>
      </c>
      <c r="E40" s="20" t="s">
        <v>559</v>
      </c>
      <c r="F40" s="11">
        <v>175000</v>
      </c>
      <c r="G40" s="11">
        <f>VLOOKUP(B40,[2]Hoja6!$A$2:$C$493,3,0)</f>
        <v>5022.5</v>
      </c>
      <c r="H40" s="11">
        <f>VLOOKUP(B40,[2]Hoja6!$A$2:$D$493,4,0)</f>
        <v>5320</v>
      </c>
      <c r="I40" s="11">
        <f>VLOOKUP(B40,[2]Hoja6!$A$2:$E$493,5,0)</f>
        <v>29747.24</v>
      </c>
      <c r="J40" s="11">
        <f>VLOOKUP(B40,[2]Hoja6!$A$2:$F$493,6,0)</f>
        <v>25</v>
      </c>
      <c r="K40" s="11">
        <f t="shared" si="0"/>
        <v>40114.740000000005</v>
      </c>
      <c r="L40" s="11">
        <f t="shared" si="1"/>
        <v>134885.26</v>
      </c>
      <c r="M40" s="46" t="s">
        <v>281</v>
      </c>
    </row>
    <row r="41" spans="1:13" x14ac:dyDescent="0.25">
      <c r="A41" s="42">
        <v>30</v>
      </c>
      <c r="B41" s="2" t="s">
        <v>958</v>
      </c>
      <c r="C41" s="20" t="s">
        <v>205</v>
      </c>
      <c r="D41" s="20" t="s">
        <v>1107</v>
      </c>
      <c r="E41" s="2" t="s">
        <v>754</v>
      </c>
      <c r="F41" s="11">
        <v>150000</v>
      </c>
      <c r="G41" s="11">
        <f>VLOOKUP(B41,[2]Hoja6!$A$2:$C$493,3,0)</f>
        <v>4305</v>
      </c>
      <c r="H41" s="11">
        <f>VLOOKUP(B41,[2]Hoja6!$A$2:$D$493,4,0)</f>
        <v>4560</v>
      </c>
      <c r="I41" s="11">
        <f>VLOOKUP(B41,[2]Hoja6!$A$2:$E$493,5,0)</f>
        <v>23866.62</v>
      </c>
      <c r="J41" s="11">
        <f>VLOOKUP(B41,[2]Hoja6!$A$2:$F$493,6,0)</f>
        <v>4525</v>
      </c>
      <c r="K41" s="11">
        <f t="shared" si="0"/>
        <v>37256.619999999995</v>
      </c>
      <c r="L41" s="11">
        <f t="shared" si="1"/>
        <v>112743.38</v>
      </c>
      <c r="M41" s="46" t="s">
        <v>282</v>
      </c>
    </row>
    <row r="42" spans="1:13" ht="15" customHeight="1" x14ac:dyDescent="0.25">
      <c r="A42" s="42">
        <v>31</v>
      </c>
      <c r="B42" s="2" t="s">
        <v>28</v>
      </c>
      <c r="C42" s="20" t="s">
        <v>1158</v>
      </c>
      <c r="D42" s="20" t="s">
        <v>1093</v>
      </c>
      <c r="E42" s="20" t="s">
        <v>959</v>
      </c>
      <c r="F42" s="11">
        <v>200000</v>
      </c>
      <c r="G42" s="11">
        <f>VLOOKUP(B42,[2]Hoja6!$A$2:$C$493,3,0)</f>
        <v>5740</v>
      </c>
      <c r="H42" s="11">
        <f>VLOOKUP(B42,[2]Hoja6!$A$2:$D$493,4,0)</f>
        <v>5883.16</v>
      </c>
      <c r="I42" s="11">
        <f>VLOOKUP(B42,[2]Hoja6!$A$2:$E$493,5,0)</f>
        <v>35677.08</v>
      </c>
      <c r="J42" s="11">
        <f>VLOOKUP(B42,[2]Hoja6!$A$2:$F$493,6,0)</f>
        <v>6025</v>
      </c>
      <c r="K42" s="11">
        <f t="shared" si="0"/>
        <v>53325.240000000005</v>
      </c>
      <c r="L42" s="11">
        <f t="shared" si="1"/>
        <v>146674.76</v>
      </c>
      <c r="M42" s="46" t="s">
        <v>282</v>
      </c>
    </row>
    <row r="43" spans="1:13" x14ac:dyDescent="0.25">
      <c r="A43" s="42">
        <v>32</v>
      </c>
      <c r="B43" s="2" t="s">
        <v>755</v>
      </c>
      <c r="C43" s="20" t="s">
        <v>1159</v>
      </c>
      <c r="D43" s="20" t="s">
        <v>144</v>
      </c>
      <c r="E43" s="20" t="s">
        <v>559</v>
      </c>
      <c r="F43" s="11">
        <v>140000</v>
      </c>
      <c r="G43" s="11">
        <f>VLOOKUP(B43,[2]Hoja6!$A$2:$C$493,3,0)</f>
        <v>4018</v>
      </c>
      <c r="H43" s="11">
        <f>VLOOKUP(B43,[2]Hoja6!$A$2:$D$493,4,0)</f>
        <v>4256</v>
      </c>
      <c r="I43" s="11">
        <f>VLOOKUP(B43,[2]Hoja6!$A$2:$E$493,5,0)</f>
        <v>21085.5</v>
      </c>
      <c r="J43" s="11">
        <f>VLOOKUP(B43,[2]Hoja6!$A$2:$F$493,6,0)</f>
        <v>1740.46</v>
      </c>
      <c r="K43" s="11">
        <f t="shared" si="0"/>
        <v>31099.96</v>
      </c>
      <c r="L43" s="11">
        <f t="shared" si="1"/>
        <v>108900.04000000001</v>
      </c>
      <c r="M43" s="46" t="s">
        <v>282</v>
      </c>
    </row>
    <row r="44" spans="1:13" x14ac:dyDescent="0.25">
      <c r="A44" s="42">
        <v>33</v>
      </c>
      <c r="B44" s="2" t="s">
        <v>968</v>
      </c>
      <c r="C44" s="20" t="s">
        <v>205</v>
      </c>
      <c r="D44" s="20" t="s">
        <v>982</v>
      </c>
      <c r="E44" s="20" t="s">
        <v>559</v>
      </c>
      <c r="F44" s="11">
        <v>175000</v>
      </c>
      <c r="G44" s="11">
        <f>VLOOKUP(B44,[2]Hoja6!$A$2:$C$493,3,0)</f>
        <v>5022.5</v>
      </c>
      <c r="H44" s="11">
        <f>VLOOKUP(B44,[2]Hoja6!$A$2:$D$493,4,0)</f>
        <v>5320</v>
      </c>
      <c r="I44" s="11">
        <f>VLOOKUP(B44,[2]Hoja6!$A$2:$E$493,5,0)</f>
        <v>29747.24</v>
      </c>
      <c r="J44" s="11">
        <f>VLOOKUP(B44,[2]Hoja6!$A$2:$F$493,6,0)</f>
        <v>25</v>
      </c>
      <c r="K44" s="11">
        <f t="shared" si="0"/>
        <v>40114.740000000005</v>
      </c>
      <c r="L44" s="11">
        <f t="shared" si="1"/>
        <v>134885.26</v>
      </c>
      <c r="M44" s="46" t="s">
        <v>281</v>
      </c>
    </row>
    <row r="45" spans="1:13" x14ac:dyDescent="0.25">
      <c r="A45" s="42">
        <v>34</v>
      </c>
      <c r="B45" s="2" t="s">
        <v>367</v>
      </c>
      <c r="C45" s="20" t="s">
        <v>205</v>
      </c>
      <c r="D45" s="20" t="s">
        <v>1101</v>
      </c>
      <c r="E45" s="20" t="s">
        <v>559</v>
      </c>
      <c r="F45" s="11">
        <v>80000</v>
      </c>
      <c r="G45" s="11">
        <f>VLOOKUP(B45,[2]Hoja6!$A$2:$C$493,3,0)</f>
        <v>2296</v>
      </c>
      <c r="H45" s="11">
        <f>VLOOKUP(B45,[2]Hoja6!$A$2:$D$493,4,0)</f>
        <v>2432</v>
      </c>
      <c r="I45" s="11">
        <f>VLOOKUP(B45,[2]Hoja6!$A$2:$E$493,5,0)</f>
        <v>7400.87</v>
      </c>
      <c r="J45" s="11">
        <f>VLOOKUP(B45,[2]Hoja6!$A$2:$F$493,6,0)</f>
        <v>25</v>
      </c>
      <c r="K45" s="11">
        <f t="shared" si="0"/>
        <v>12153.869999999999</v>
      </c>
      <c r="L45" s="11">
        <f t="shared" si="1"/>
        <v>67846.13</v>
      </c>
      <c r="M45" s="46" t="s">
        <v>281</v>
      </c>
    </row>
    <row r="46" spans="1:13" x14ac:dyDescent="0.25">
      <c r="A46" s="42">
        <v>35</v>
      </c>
      <c r="B46" s="2" t="s">
        <v>1435</v>
      </c>
      <c r="C46" s="20" t="s">
        <v>1436</v>
      </c>
      <c r="D46" s="20" t="s">
        <v>1093</v>
      </c>
      <c r="E46" s="20" t="s">
        <v>959</v>
      </c>
      <c r="F46" s="11">
        <v>195000</v>
      </c>
      <c r="G46" s="11">
        <f>VLOOKUP(B46,[2]Hoja6!$A$2:$C$493,3,0)</f>
        <v>5596.5</v>
      </c>
      <c r="H46" s="11">
        <f>VLOOKUP(B46,[2]Hoja6!$A$2:$D$493,4,0)</f>
        <v>5883.16</v>
      </c>
      <c r="I46" s="11">
        <f>VLOOKUP(B46,[2]Hoja6!$A$2:$E$493,5,0)</f>
        <v>34462.949999999997</v>
      </c>
      <c r="J46" s="11">
        <f>VLOOKUP(B46,[2]Hoja6!$A$2:$F$493,6,0)</f>
        <v>25</v>
      </c>
      <c r="K46" s="11">
        <f t="shared" si="0"/>
        <v>45967.61</v>
      </c>
      <c r="L46" s="11">
        <f t="shared" si="1"/>
        <v>149032.39000000001</v>
      </c>
      <c r="M46" s="46" t="s">
        <v>282</v>
      </c>
    </row>
    <row r="47" spans="1:13" x14ac:dyDescent="0.25">
      <c r="A47" s="42">
        <v>36</v>
      </c>
      <c r="B47" s="2" t="s">
        <v>134</v>
      </c>
      <c r="C47" s="20" t="s">
        <v>1051</v>
      </c>
      <c r="D47" s="20" t="s">
        <v>1117</v>
      </c>
      <c r="E47" s="20" t="s">
        <v>559</v>
      </c>
      <c r="F47" s="11">
        <v>60000</v>
      </c>
      <c r="G47" s="11">
        <f>VLOOKUP(B47,[2]Hoja6!$A$2:$C$493,3,0)</f>
        <v>1722</v>
      </c>
      <c r="H47" s="11">
        <f>VLOOKUP(B47,[2]Hoja6!$A$2:$D$493,4,0)</f>
        <v>1824</v>
      </c>
      <c r="I47" s="11">
        <f>VLOOKUP(B47,[2]Hoja6!$A$2:$E$493,5,0)</f>
        <v>3486.68</v>
      </c>
      <c r="J47" s="11">
        <f>VLOOKUP(B47,[2]Hoja6!$A$2:$F$493,6,0)</f>
        <v>3025</v>
      </c>
      <c r="K47" s="11">
        <f t="shared" si="0"/>
        <v>10057.68</v>
      </c>
      <c r="L47" s="11">
        <f t="shared" si="1"/>
        <v>49942.32</v>
      </c>
      <c r="M47" s="46" t="s">
        <v>281</v>
      </c>
    </row>
    <row r="48" spans="1:13" x14ac:dyDescent="0.25">
      <c r="A48" s="42">
        <v>37</v>
      </c>
      <c r="B48" s="2" t="s">
        <v>123</v>
      </c>
      <c r="C48" s="20" t="s">
        <v>1052</v>
      </c>
      <c r="D48" s="20" t="s">
        <v>1217</v>
      </c>
      <c r="E48" s="20" t="s">
        <v>559</v>
      </c>
      <c r="F48" s="11">
        <v>80000</v>
      </c>
      <c r="G48" s="11">
        <f>VLOOKUP(B48,[2]Hoja6!$A$2:$C$493,3,0)</f>
        <v>2296</v>
      </c>
      <c r="H48" s="11">
        <f>VLOOKUP(B48,[2]Hoja6!$A$2:$D$493,4,0)</f>
        <v>2432</v>
      </c>
      <c r="I48" s="11">
        <f>VLOOKUP(B48,[2]Hoja6!$A$2:$E$493,5,0)</f>
        <v>7400.87</v>
      </c>
      <c r="J48" s="11">
        <f>VLOOKUP(B48,[2]Hoja6!$A$2:$F$493,6,0)</f>
        <v>17726.940000000002</v>
      </c>
      <c r="K48" s="11">
        <f t="shared" si="0"/>
        <v>29855.81</v>
      </c>
      <c r="L48" s="11">
        <f t="shared" si="1"/>
        <v>50144.19</v>
      </c>
      <c r="M48" s="46" t="s">
        <v>282</v>
      </c>
    </row>
    <row r="49" spans="1:13" x14ac:dyDescent="0.25">
      <c r="A49" s="42">
        <v>38</v>
      </c>
      <c r="B49" s="2" t="s">
        <v>846</v>
      </c>
      <c r="C49" s="20" t="s">
        <v>1077</v>
      </c>
      <c r="D49" s="20" t="s">
        <v>148</v>
      </c>
      <c r="E49" s="20" t="s">
        <v>754</v>
      </c>
      <c r="F49" s="11">
        <v>135000</v>
      </c>
      <c r="G49" s="11">
        <f>VLOOKUP(B49,[2]Hoja6!$A$2:$C$493,3,0)</f>
        <v>3874.5</v>
      </c>
      <c r="H49" s="11">
        <f>VLOOKUP(B49,[2]Hoja6!$A$2:$D$493,4,0)</f>
        <v>4104</v>
      </c>
      <c r="I49" s="11">
        <f>VLOOKUP(B49,[2]Hoja6!$A$2:$E$493,5,0)</f>
        <v>20338.240000000002</v>
      </c>
      <c r="J49" s="11">
        <f>VLOOKUP(B49,[2]Hoja6!$A$2:$F$493,6,0)</f>
        <v>25</v>
      </c>
      <c r="K49" s="11">
        <f t="shared" si="0"/>
        <v>28341.74</v>
      </c>
      <c r="L49" s="11">
        <f t="shared" si="1"/>
        <v>106658.26</v>
      </c>
      <c r="M49" s="46" t="s">
        <v>282</v>
      </c>
    </row>
    <row r="50" spans="1:13" ht="15.75" customHeight="1" x14ac:dyDescent="0.25">
      <c r="A50" s="42">
        <v>39</v>
      </c>
      <c r="B50" s="2" t="s">
        <v>25</v>
      </c>
      <c r="C50" s="20" t="s">
        <v>1160</v>
      </c>
      <c r="D50" s="20" t="s">
        <v>144</v>
      </c>
      <c r="E50" s="20" t="s">
        <v>559</v>
      </c>
      <c r="F50" s="11">
        <v>75000</v>
      </c>
      <c r="G50" s="11">
        <f>VLOOKUP(B50,[2]Hoja6!$A$2:$C$493,3,0)</f>
        <v>2152.5</v>
      </c>
      <c r="H50" s="11">
        <f>VLOOKUP(B50,[2]Hoja6!$A$2:$D$493,4,0)</f>
        <v>2280</v>
      </c>
      <c r="I50" s="11">
        <f>VLOOKUP(B50,[2]Hoja6!$A$2:$E$493,5,0)</f>
        <v>6309.38</v>
      </c>
      <c r="J50" s="11">
        <f>VLOOKUP(B50,[2]Hoja6!$A$2:$F$493,6,0)</f>
        <v>25</v>
      </c>
      <c r="K50" s="11">
        <f t="shared" si="0"/>
        <v>10766.880000000001</v>
      </c>
      <c r="L50" s="11">
        <f t="shared" si="1"/>
        <v>64233.119999999995</v>
      </c>
      <c r="M50" s="46" t="s">
        <v>282</v>
      </c>
    </row>
    <row r="51" spans="1:13" ht="15" customHeight="1" x14ac:dyDescent="0.25">
      <c r="A51" s="42">
        <v>40</v>
      </c>
      <c r="B51" s="2" t="s">
        <v>166</v>
      </c>
      <c r="C51" s="20" t="s">
        <v>31</v>
      </c>
      <c r="D51" s="20" t="s">
        <v>1218</v>
      </c>
      <c r="E51" s="20" t="s">
        <v>559</v>
      </c>
      <c r="F51" s="11">
        <v>100000</v>
      </c>
      <c r="G51" s="11">
        <f>VLOOKUP(B51,[2]Hoja6!$A$2:$C$493,3,0)</f>
        <v>2870</v>
      </c>
      <c r="H51" s="11">
        <f>VLOOKUP(B51,[2]Hoja6!$A$2:$D$493,4,0)</f>
        <v>3040</v>
      </c>
      <c r="I51" s="11">
        <f>VLOOKUP(B51,[2]Hoja6!$A$2:$E$493,5,0)</f>
        <v>12105.37</v>
      </c>
      <c r="J51" s="11">
        <f>VLOOKUP(B51,[2]Hoja6!$A$2:$F$493,6,0)</f>
        <v>2888.08</v>
      </c>
      <c r="K51" s="11">
        <f t="shared" si="0"/>
        <v>20903.450000000004</v>
      </c>
      <c r="L51" s="11">
        <f t="shared" si="1"/>
        <v>79096.549999999988</v>
      </c>
      <c r="M51" s="46" t="s">
        <v>281</v>
      </c>
    </row>
    <row r="52" spans="1:13" x14ac:dyDescent="0.25">
      <c r="A52" s="42">
        <v>41</v>
      </c>
      <c r="B52" s="2" t="s">
        <v>188</v>
      </c>
      <c r="C52" s="20" t="s">
        <v>31</v>
      </c>
      <c r="D52" s="20" t="s">
        <v>1219</v>
      </c>
      <c r="E52" s="20" t="s">
        <v>559</v>
      </c>
      <c r="F52" s="11">
        <v>90000</v>
      </c>
      <c r="G52" s="11">
        <f>VLOOKUP(B52,[2]Hoja6!$A$2:$C$493,3,0)</f>
        <v>2583</v>
      </c>
      <c r="H52" s="11">
        <f>VLOOKUP(B52,[2]Hoja6!$A$2:$D$493,4,0)</f>
        <v>2736</v>
      </c>
      <c r="I52" s="11">
        <f>VLOOKUP(B52,[2]Hoja6!$A$2:$E$493,5,0)</f>
        <v>9753.1200000000008</v>
      </c>
      <c r="J52" s="11">
        <f>VLOOKUP(B52,[2]Hoja6!$A$2:$F$493,6,0)</f>
        <v>10308.64</v>
      </c>
      <c r="K52" s="11">
        <f t="shared" si="0"/>
        <v>25380.760000000002</v>
      </c>
      <c r="L52" s="11">
        <f t="shared" si="1"/>
        <v>64619.24</v>
      </c>
      <c r="M52" s="46" t="s">
        <v>281</v>
      </c>
    </row>
    <row r="53" spans="1:13" x14ac:dyDescent="0.25">
      <c r="A53" s="42">
        <v>42</v>
      </c>
      <c r="B53" s="2" t="s">
        <v>82</v>
      </c>
      <c r="C53" s="20" t="s">
        <v>1161</v>
      </c>
      <c r="D53" s="20" t="s">
        <v>143</v>
      </c>
      <c r="E53" s="20" t="s">
        <v>559</v>
      </c>
      <c r="F53" s="11">
        <v>100000</v>
      </c>
      <c r="G53" s="11">
        <f>VLOOKUP(B53,[2]Hoja6!$A$2:$C$493,3,0)</f>
        <v>2870</v>
      </c>
      <c r="H53" s="11">
        <f>VLOOKUP(B53,[2]Hoja6!$A$2:$D$493,4,0)</f>
        <v>3040</v>
      </c>
      <c r="I53" s="11">
        <f>VLOOKUP(B53,[2]Hoja6!$A$2:$E$493,5,0)</f>
        <v>12105.37</v>
      </c>
      <c r="J53" s="11">
        <f>VLOOKUP(B53,[2]Hoja6!$A$2:$F$493,6,0)</f>
        <v>25</v>
      </c>
      <c r="K53" s="11">
        <f t="shared" si="0"/>
        <v>18040.370000000003</v>
      </c>
      <c r="L53" s="11">
        <f t="shared" si="1"/>
        <v>81959.63</v>
      </c>
      <c r="M53" s="46" t="s">
        <v>281</v>
      </c>
    </row>
    <row r="54" spans="1:13" x14ac:dyDescent="0.25">
      <c r="A54" s="42">
        <v>43</v>
      </c>
      <c r="B54" s="2" t="s">
        <v>23</v>
      </c>
      <c r="C54" s="20" t="s">
        <v>1161</v>
      </c>
      <c r="D54" s="20" t="s">
        <v>143</v>
      </c>
      <c r="E54" s="20" t="s">
        <v>559</v>
      </c>
      <c r="F54" s="11">
        <v>100000</v>
      </c>
      <c r="G54" s="11">
        <f>VLOOKUP(B54,[2]Hoja6!$A$2:$C$493,3,0)</f>
        <v>2870</v>
      </c>
      <c r="H54" s="11">
        <f>VLOOKUP(B54,[2]Hoja6!$A$2:$D$493,4,0)</f>
        <v>3040</v>
      </c>
      <c r="I54" s="11">
        <f>VLOOKUP(B54,[2]Hoja6!$A$2:$E$493,5,0)</f>
        <v>12105.37</v>
      </c>
      <c r="J54" s="11">
        <f>VLOOKUP(B54,[2]Hoja6!$A$2:$F$493,6,0)</f>
        <v>25</v>
      </c>
      <c r="K54" s="11">
        <f t="shared" si="0"/>
        <v>18040.370000000003</v>
      </c>
      <c r="L54" s="11">
        <f t="shared" si="1"/>
        <v>81959.63</v>
      </c>
      <c r="M54" s="46" t="s">
        <v>282</v>
      </c>
    </row>
    <row r="55" spans="1:13" ht="15" customHeight="1" x14ac:dyDescent="0.25">
      <c r="A55" s="42">
        <v>44</v>
      </c>
      <c r="B55" s="2" t="s">
        <v>189</v>
      </c>
      <c r="C55" s="20" t="s">
        <v>1162</v>
      </c>
      <c r="D55" s="20" t="s">
        <v>1219</v>
      </c>
      <c r="E55" s="20" t="s">
        <v>559</v>
      </c>
      <c r="F55" s="11">
        <v>75000</v>
      </c>
      <c r="G55" s="11">
        <f>VLOOKUP(B55,[2]Hoja6!$A$2:$C$493,3,0)</f>
        <v>2152.5</v>
      </c>
      <c r="H55" s="11">
        <f>VLOOKUP(B55,[2]Hoja6!$A$2:$D$493,4,0)</f>
        <v>2280</v>
      </c>
      <c r="I55" s="11">
        <f>VLOOKUP(B55,[2]Hoja6!$A$2:$E$493,5,0)</f>
        <v>6309.38</v>
      </c>
      <c r="J55" s="11">
        <f>VLOOKUP(B55,[2]Hoja6!$A$2:$F$493,6,0)</f>
        <v>16552.7</v>
      </c>
      <c r="K55" s="11">
        <f t="shared" si="0"/>
        <v>27294.58</v>
      </c>
      <c r="L55" s="11">
        <f t="shared" si="1"/>
        <v>47705.42</v>
      </c>
      <c r="M55" s="46" t="s">
        <v>282</v>
      </c>
    </row>
    <row r="56" spans="1:13" ht="15" customHeight="1" x14ac:dyDescent="0.25">
      <c r="A56" s="42">
        <v>45</v>
      </c>
      <c r="B56" s="2" t="s">
        <v>63</v>
      </c>
      <c r="C56" s="20" t="s">
        <v>31</v>
      </c>
      <c r="D56" s="20" t="s">
        <v>982</v>
      </c>
      <c r="E56" s="20" t="s">
        <v>559</v>
      </c>
      <c r="F56" s="11">
        <v>100000</v>
      </c>
      <c r="G56" s="11">
        <f>VLOOKUP(B56,[2]Hoja6!$A$2:$C$493,3,0)</f>
        <v>2870</v>
      </c>
      <c r="H56" s="11">
        <f>VLOOKUP(B56,[2]Hoja6!$A$2:$D$493,4,0)</f>
        <v>3040</v>
      </c>
      <c r="I56" s="11">
        <f>VLOOKUP(B56,[2]Hoja6!$A$2:$E$493,5,0)</f>
        <v>12105.37</v>
      </c>
      <c r="J56" s="11">
        <f>VLOOKUP(B56,[2]Hoja6!$A$2:$F$493,6,0)</f>
        <v>6025</v>
      </c>
      <c r="K56" s="11">
        <f t="shared" si="0"/>
        <v>24040.370000000003</v>
      </c>
      <c r="L56" s="11">
        <f t="shared" si="1"/>
        <v>75959.63</v>
      </c>
      <c r="M56" s="46" t="s">
        <v>282</v>
      </c>
    </row>
    <row r="57" spans="1:13" x14ac:dyDescent="0.25">
      <c r="A57" s="42">
        <v>46</v>
      </c>
      <c r="B57" s="2" t="s">
        <v>24</v>
      </c>
      <c r="C57" s="20" t="s">
        <v>1053</v>
      </c>
      <c r="D57" s="20" t="s">
        <v>1117</v>
      </c>
      <c r="E57" s="20" t="s">
        <v>559</v>
      </c>
      <c r="F57" s="11">
        <v>40000</v>
      </c>
      <c r="G57" s="11">
        <f>VLOOKUP(B57,[2]Hoja6!$A$2:$C$493,3,0)</f>
        <v>1148</v>
      </c>
      <c r="H57" s="11">
        <f>VLOOKUP(B57,[2]Hoja6!$A$2:$D$493,4,0)</f>
        <v>1216</v>
      </c>
      <c r="I57" s="11">
        <f>VLOOKUP(B57,[2]Hoja6!$A$2:$E$493,5,0)</f>
        <v>185.33</v>
      </c>
      <c r="J57" s="11">
        <f>VLOOKUP(B57,[2]Hoja6!$A$2:$F$493,6,0)</f>
        <v>3340.46</v>
      </c>
      <c r="K57" s="11">
        <f t="shared" si="0"/>
        <v>5889.79</v>
      </c>
      <c r="L57" s="11">
        <f t="shared" si="1"/>
        <v>34110.21</v>
      </c>
      <c r="M57" s="46" t="s">
        <v>281</v>
      </c>
    </row>
    <row r="58" spans="1:13" x14ac:dyDescent="0.25">
      <c r="A58" s="42">
        <v>47</v>
      </c>
      <c r="B58" s="2" t="s">
        <v>84</v>
      </c>
      <c r="C58" s="20" t="s">
        <v>1053</v>
      </c>
      <c r="D58" s="20" t="s">
        <v>1117</v>
      </c>
      <c r="E58" s="20" t="s">
        <v>559</v>
      </c>
      <c r="F58" s="11">
        <v>40000</v>
      </c>
      <c r="G58" s="11">
        <f>VLOOKUP(B58,[2]Hoja6!$A$2:$C$493,3,0)</f>
        <v>1148</v>
      </c>
      <c r="H58" s="11">
        <f>VLOOKUP(B58,[2]Hoja6!$A$2:$D$493,4,0)</f>
        <v>1216</v>
      </c>
      <c r="I58" s="11">
        <f>VLOOKUP(B58,[2]Hoja6!$A$2:$E$493,5,0)</f>
        <v>185.33</v>
      </c>
      <c r="J58" s="11">
        <f>VLOOKUP(B58,[2]Hoja6!$A$2:$F$493,6,0)</f>
        <v>1740.46</v>
      </c>
      <c r="K58" s="11">
        <f t="shared" si="0"/>
        <v>4289.79</v>
      </c>
      <c r="L58" s="11">
        <f t="shared" si="1"/>
        <v>35710.21</v>
      </c>
      <c r="M58" s="46" t="s">
        <v>281</v>
      </c>
    </row>
    <row r="59" spans="1:13" x14ac:dyDescent="0.25">
      <c r="A59" s="42">
        <v>48</v>
      </c>
      <c r="B59" s="2" t="s">
        <v>64</v>
      </c>
      <c r="C59" s="20" t="s">
        <v>1054</v>
      </c>
      <c r="D59" s="20" t="s">
        <v>634</v>
      </c>
      <c r="E59" s="20" t="s">
        <v>559</v>
      </c>
      <c r="F59" s="11">
        <v>70000</v>
      </c>
      <c r="G59" s="11">
        <f>VLOOKUP(B59,[2]Hoja6!$A$2:$C$493,3,0)</f>
        <v>2009</v>
      </c>
      <c r="H59" s="11">
        <f>VLOOKUP(B59,[2]Hoja6!$A$2:$D$493,4,0)</f>
        <v>2128</v>
      </c>
      <c r="I59" s="11">
        <f>VLOOKUP(B59,[2]Hoja6!$A$2:$E$493,5,0)</f>
        <v>4682.29</v>
      </c>
      <c r="J59" s="11">
        <f>VLOOKUP(B59,[2]Hoja6!$A$2:$F$493,6,0)</f>
        <v>3455.92</v>
      </c>
      <c r="K59" s="11">
        <f t="shared" si="0"/>
        <v>12275.210000000001</v>
      </c>
      <c r="L59" s="11">
        <f t="shared" si="1"/>
        <v>57724.79</v>
      </c>
      <c r="M59" s="46" t="s">
        <v>282</v>
      </c>
    </row>
    <row r="60" spans="1:13" x14ac:dyDescent="0.25">
      <c r="A60" s="42">
        <v>49</v>
      </c>
      <c r="B60" s="2" t="s">
        <v>519</v>
      </c>
      <c r="C60" s="20" t="s">
        <v>1448</v>
      </c>
      <c r="D60" s="20" t="s">
        <v>1093</v>
      </c>
      <c r="E60" s="20" t="s">
        <v>959</v>
      </c>
      <c r="F60" s="11">
        <v>150000</v>
      </c>
      <c r="G60" s="11">
        <f>VLOOKUP(B60,[2]Hoja6!$A$2:$C$493,3,0)</f>
        <v>4305</v>
      </c>
      <c r="H60" s="11">
        <f>VLOOKUP(B60,[2]Hoja6!$A$2:$D$493,4,0)</f>
        <v>4560</v>
      </c>
      <c r="I60" s="11">
        <f>VLOOKUP(B60,[2]Hoja6!$A$2:$E$493,5,0)</f>
        <v>23866.62</v>
      </c>
      <c r="J60" s="11">
        <f>VLOOKUP(B60,[2]Hoja6!$A$2:$F$493,6,0)</f>
        <v>25</v>
      </c>
      <c r="K60" s="11">
        <f t="shared" si="0"/>
        <v>32756.62</v>
      </c>
      <c r="L60" s="11">
        <f t="shared" si="1"/>
        <v>117243.38</v>
      </c>
      <c r="M60" s="46" t="s">
        <v>281</v>
      </c>
    </row>
    <row r="61" spans="1:13" x14ac:dyDescent="0.25">
      <c r="A61" s="42">
        <v>50</v>
      </c>
      <c r="B61" s="2" t="s">
        <v>1430</v>
      </c>
      <c r="C61" s="20" t="s">
        <v>1055</v>
      </c>
      <c r="D61" s="20" t="s">
        <v>1093</v>
      </c>
      <c r="E61" s="20" t="s">
        <v>959</v>
      </c>
      <c r="F61" s="11">
        <v>100000</v>
      </c>
      <c r="G61" s="11">
        <f>VLOOKUP(B61,[2]Hoja6!$A$2:$C$493,3,0)</f>
        <v>2870</v>
      </c>
      <c r="H61" s="11">
        <f>VLOOKUP(B61,[2]Hoja6!$A$2:$D$493,4,0)</f>
        <v>3040</v>
      </c>
      <c r="I61" s="11">
        <f>VLOOKUP(B61,[2]Hoja6!$A$2:$E$493,5,0)</f>
        <v>12105.37</v>
      </c>
      <c r="J61" s="11">
        <f>VLOOKUP(B61,[2]Hoja6!$A$2:$F$493,6,0)</f>
        <v>25</v>
      </c>
      <c r="K61" s="11">
        <f t="shared" si="0"/>
        <v>18040.370000000003</v>
      </c>
      <c r="L61" s="11">
        <f t="shared" si="1"/>
        <v>81959.63</v>
      </c>
      <c r="M61" s="46" t="s">
        <v>282</v>
      </c>
    </row>
    <row r="62" spans="1:13" x14ac:dyDescent="0.25">
      <c r="A62" s="42">
        <v>51</v>
      </c>
      <c r="B62" s="2" t="s">
        <v>1431</v>
      </c>
      <c r="C62" s="20" t="s">
        <v>1055</v>
      </c>
      <c r="D62" s="20" t="s">
        <v>1093</v>
      </c>
      <c r="E62" s="20" t="s">
        <v>959</v>
      </c>
      <c r="F62" s="11">
        <v>120000</v>
      </c>
      <c r="G62" s="11">
        <f>VLOOKUP(B62,[2]Hoja6!$A$2:$C$493,3,0)</f>
        <v>3444</v>
      </c>
      <c r="H62" s="11">
        <f>VLOOKUP(B62,[2]Hoja6!$A$2:$D$493,4,0)</f>
        <v>3648</v>
      </c>
      <c r="I62" s="11">
        <f>VLOOKUP(B62,[2]Hoja6!$A$2:$E$493,5,0)</f>
        <v>16809.87</v>
      </c>
      <c r="J62" s="11">
        <f>VLOOKUP(B62,[2]Hoja6!$A$2:$F$493,6,0)</f>
        <v>25</v>
      </c>
      <c r="K62" s="11">
        <f t="shared" si="0"/>
        <v>23926.87</v>
      </c>
      <c r="L62" s="11">
        <f t="shared" si="1"/>
        <v>96073.13</v>
      </c>
      <c r="M62" s="46" t="s">
        <v>282</v>
      </c>
    </row>
    <row r="63" spans="1:13" x14ac:dyDescent="0.25">
      <c r="A63" s="42">
        <v>52</v>
      </c>
      <c r="B63" s="2" t="s">
        <v>1432</v>
      </c>
      <c r="C63" s="20" t="s">
        <v>1055</v>
      </c>
      <c r="D63" s="20" t="s">
        <v>1093</v>
      </c>
      <c r="E63" s="20" t="s">
        <v>959</v>
      </c>
      <c r="F63" s="11">
        <v>150000</v>
      </c>
      <c r="G63" s="11">
        <f>VLOOKUP(B63,[2]Hoja6!$A$2:$C$493,3,0)</f>
        <v>4305</v>
      </c>
      <c r="H63" s="11">
        <f>VLOOKUP(B63,[2]Hoja6!$A$2:$D$493,4,0)</f>
        <v>4560</v>
      </c>
      <c r="I63" s="11">
        <f>VLOOKUP(B63,[2]Hoja6!$A$2:$E$493,5,0)</f>
        <v>23866.62</v>
      </c>
      <c r="J63" s="11">
        <f>VLOOKUP(B63,[2]Hoja6!$A$2:$F$493,6,0)</f>
        <v>25</v>
      </c>
      <c r="K63" s="11">
        <f t="shared" si="0"/>
        <v>32756.62</v>
      </c>
      <c r="L63" s="11">
        <f t="shared" si="1"/>
        <v>117243.38</v>
      </c>
      <c r="M63" s="46" t="s">
        <v>282</v>
      </c>
    </row>
    <row r="64" spans="1:13" x14ac:dyDescent="0.25">
      <c r="A64" s="42">
        <v>53</v>
      </c>
      <c r="B64" s="2" t="s">
        <v>769</v>
      </c>
      <c r="C64" s="20" t="s">
        <v>1163</v>
      </c>
      <c r="D64" s="20" t="s">
        <v>1093</v>
      </c>
      <c r="E64" s="20" t="s">
        <v>959</v>
      </c>
      <c r="F64" s="11">
        <v>130000</v>
      </c>
      <c r="G64" s="11">
        <f>VLOOKUP(B64,[2]Hoja6!$A$2:$C$493,3,0)</f>
        <v>3731</v>
      </c>
      <c r="H64" s="11">
        <f>VLOOKUP(B64,[2]Hoja6!$A$2:$D$493,4,0)</f>
        <v>3952</v>
      </c>
      <c r="I64" s="11">
        <f>VLOOKUP(B64,[2]Hoja6!$A$2:$E$493,5,0)</f>
        <v>17875.52</v>
      </c>
      <c r="J64" s="11">
        <f>VLOOKUP(B64,[2]Hoja6!$A$2:$F$493,6,0)</f>
        <v>9071.380000000001</v>
      </c>
      <c r="K64" s="11">
        <f t="shared" si="0"/>
        <v>34629.9</v>
      </c>
      <c r="L64" s="11">
        <f t="shared" si="1"/>
        <v>95370.1</v>
      </c>
      <c r="M64" s="46" t="s">
        <v>282</v>
      </c>
    </row>
    <row r="65" spans="1:13" x14ac:dyDescent="0.25">
      <c r="A65" s="42">
        <v>54</v>
      </c>
      <c r="B65" s="2" t="s">
        <v>55</v>
      </c>
      <c r="C65" s="20" t="s">
        <v>1055</v>
      </c>
      <c r="D65" s="20" t="s">
        <v>1093</v>
      </c>
      <c r="E65" s="20" t="s">
        <v>959</v>
      </c>
      <c r="F65" s="11">
        <v>160000</v>
      </c>
      <c r="G65" s="11">
        <f>VLOOKUP(B65,[2]Hoja6!$A$2:$C$493,3,0)</f>
        <v>4592</v>
      </c>
      <c r="H65" s="11">
        <f>VLOOKUP(B65,[2]Hoja6!$A$2:$D$493,4,0)</f>
        <v>4864</v>
      </c>
      <c r="I65" s="11">
        <f>VLOOKUP(B65,[2]Hoja6!$A$2:$E$493,5,0)</f>
        <v>26218.87</v>
      </c>
      <c r="J65" s="11">
        <f>VLOOKUP(B65,[2]Hoja6!$A$2:$F$493,6,0)</f>
        <v>27160.04</v>
      </c>
      <c r="K65" s="11">
        <f t="shared" si="0"/>
        <v>62834.909999999996</v>
      </c>
      <c r="L65" s="11">
        <f t="shared" si="1"/>
        <v>97165.09</v>
      </c>
      <c r="M65" s="46" t="s">
        <v>282</v>
      </c>
    </row>
    <row r="66" spans="1:13" x14ac:dyDescent="0.25">
      <c r="A66" s="42">
        <v>55</v>
      </c>
      <c r="B66" s="2" t="s">
        <v>66</v>
      </c>
      <c r="C66" s="20" t="s">
        <v>1056</v>
      </c>
      <c r="D66" s="20" t="s">
        <v>151</v>
      </c>
      <c r="E66" s="20" t="s">
        <v>754</v>
      </c>
      <c r="F66" s="11">
        <v>85000</v>
      </c>
      <c r="G66" s="11">
        <f>VLOOKUP(B66,[2]Hoja6!$A$2:$C$493,3,0)</f>
        <v>2439.5</v>
      </c>
      <c r="H66" s="11">
        <f>VLOOKUP(B66,[2]Hoja6!$A$2:$D$493,4,0)</f>
        <v>2584</v>
      </c>
      <c r="I66" s="11">
        <f>VLOOKUP(B66,[2]Hoja6!$A$2:$E$493,5,0)</f>
        <v>8576.99</v>
      </c>
      <c r="J66" s="11">
        <f>VLOOKUP(B66,[2]Hoja6!$A$2:$F$493,6,0)</f>
        <v>5025</v>
      </c>
      <c r="K66" s="11">
        <f t="shared" si="0"/>
        <v>18625.489999999998</v>
      </c>
      <c r="L66" s="11">
        <f t="shared" si="1"/>
        <v>66374.510000000009</v>
      </c>
      <c r="M66" s="46" t="s">
        <v>281</v>
      </c>
    </row>
    <row r="67" spans="1:13" x14ac:dyDescent="0.25">
      <c r="A67" s="42">
        <v>56</v>
      </c>
      <c r="B67" s="2" t="s">
        <v>520</v>
      </c>
      <c r="C67" s="20" t="s">
        <v>1058</v>
      </c>
      <c r="D67" s="20" t="s">
        <v>1223</v>
      </c>
      <c r="E67" s="20" t="s">
        <v>559</v>
      </c>
      <c r="F67" s="11">
        <v>55000</v>
      </c>
      <c r="G67" s="11">
        <f>VLOOKUP(B67,[2]Hoja6!$A$2:$C$493,3,0)</f>
        <v>1578.5</v>
      </c>
      <c r="H67" s="11">
        <f>VLOOKUP(B67,[2]Hoja6!$A$2:$D$493,4,0)</f>
        <v>1672</v>
      </c>
      <c r="I67" s="11">
        <f>VLOOKUP(B67,[2]Hoja6!$A$2:$E$493,5,0)</f>
        <v>2559.6799999999998</v>
      </c>
      <c r="J67" s="11">
        <f>VLOOKUP(B67,[2]Hoja6!$A$2:$F$493,6,0)</f>
        <v>25</v>
      </c>
      <c r="K67" s="11">
        <f t="shared" si="0"/>
        <v>5835.18</v>
      </c>
      <c r="L67" s="11">
        <f t="shared" si="1"/>
        <v>49164.82</v>
      </c>
      <c r="M67" s="46" t="s">
        <v>281</v>
      </c>
    </row>
    <row r="68" spans="1:13" x14ac:dyDescent="0.25">
      <c r="A68" s="42">
        <v>57</v>
      </c>
      <c r="B68" s="2" t="s">
        <v>461</v>
      </c>
      <c r="C68" s="20" t="s">
        <v>314</v>
      </c>
      <c r="D68" s="20" t="s">
        <v>1113</v>
      </c>
      <c r="E68" s="20" t="s">
        <v>559</v>
      </c>
      <c r="F68" s="11">
        <v>55000</v>
      </c>
      <c r="G68" s="11">
        <f>VLOOKUP(B68,[2]Hoja6!$A$2:$C$493,3,0)</f>
        <v>1578.5</v>
      </c>
      <c r="H68" s="11">
        <f>VLOOKUP(B68,[2]Hoja6!$A$2:$D$493,4,0)</f>
        <v>1672</v>
      </c>
      <c r="I68" s="11">
        <f>VLOOKUP(B68,[2]Hoja6!$A$2:$E$493,5,0)</f>
        <v>2559.6799999999998</v>
      </c>
      <c r="J68" s="11">
        <f>VLOOKUP(B68,[2]Hoja6!$A$2:$F$493,6,0)</f>
        <v>5846.57</v>
      </c>
      <c r="K68" s="11">
        <f t="shared" si="0"/>
        <v>11656.75</v>
      </c>
      <c r="L68" s="11">
        <f t="shared" si="1"/>
        <v>43343.25</v>
      </c>
      <c r="M68" s="46" t="s">
        <v>281</v>
      </c>
    </row>
    <row r="69" spans="1:13" x14ac:dyDescent="0.25">
      <c r="A69" s="42">
        <v>58</v>
      </c>
      <c r="B69" s="2" t="s">
        <v>834</v>
      </c>
      <c r="C69" s="20" t="s">
        <v>314</v>
      </c>
      <c r="D69" s="20" t="s">
        <v>1107</v>
      </c>
      <c r="E69" s="20" t="s">
        <v>559</v>
      </c>
      <c r="F69" s="11">
        <v>70000</v>
      </c>
      <c r="G69" s="11">
        <f>VLOOKUP(B69,[2]Hoja6!$A$2:$C$493,3,0)</f>
        <v>2009</v>
      </c>
      <c r="H69" s="11">
        <f>VLOOKUP(B69,[2]Hoja6!$A$2:$D$493,4,0)</f>
        <v>2128</v>
      </c>
      <c r="I69" s="11">
        <f>VLOOKUP(B69,[2]Hoja6!$A$2:$E$493,5,0)</f>
        <v>5368.48</v>
      </c>
      <c r="J69" s="11">
        <f>VLOOKUP(B69,[2]Hoja6!$A$2:$F$493,6,0)</f>
        <v>12467.74</v>
      </c>
      <c r="K69" s="11">
        <f t="shared" si="0"/>
        <v>21973.22</v>
      </c>
      <c r="L69" s="11">
        <f t="shared" si="1"/>
        <v>48026.78</v>
      </c>
      <c r="M69" s="46" t="s">
        <v>281</v>
      </c>
    </row>
    <row r="70" spans="1:13" x14ac:dyDescent="0.25">
      <c r="A70" s="42">
        <v>59</v>
      </c>
      <c r="B70" s="2" t="s">
        <v>835</v>
      </c>
      <c r="C70" s="20" t="s">
        <v>314</v>
      </c>
      <c r="D70" s="20" t="s">
        <v>1107</v>
      </c>
      <c r="E70" s="20" t="s">
        <v>559</v>
      </c>
      <c r="F70" s="11">
        <v>70000</v>
      </c>
      <c r="G70" s="11">
        <f>VLOOKUP(B70,[2]Hoja6!$A$2:$C$493,3,0)</f>
        <v>2009</v>
      </c>
      <c r="H70" s="11">
        <f>VLOOKUP(B70,[2]Hoja6!$A$2:$D$493,4,0)</f>
        <v>2128</v>
      </c>
      <c r="I70" s="11">
        <f>VLOOKUP(B70,[2]Hoja6!$A$2:$E$493,5,0)</f>
        <v>5025.38</v>
      </c>
      <c r="J70" s="11">
        <f>VLOOKUP(B70,[2]Hoja6!$A$2:$F$493,6,0)</f>
        <v>12641.56</v>
      </c>
      <c r="K70" s="11">
        <f t="shared" si="0"/>
        <v>21803.940000000002</v>
      </c>
      <c r="L70" s="11">
        <f t="shared" si="1"/>
        <v>48196.06</v>
      </c>
      <c r="M70" s="46" t="s">
        <v>281</v>
      </c>
    </row>
    <row r="71" spans="1:13" x14ac:dyDescent="0.25">
      <c r="A71" s="42">
        <v>60</v>
      </c>
      <c r="B71" s="2" t="s">
        <v>670</v>
      </c>
      <c r="C71" s="20" t="s">
        <v>314</v>
      </c>
      <c r="D71" s="20" t="s">
        <v>1107</v>
      </c>
      <c r="E71" s="20" t="s">
        <v>559</v>
      </c>
      <c r="F71" s="11">
        <v>70000</v>
      </c>
      <c r="G71" s="11">
        <f>VLOOKUP(B71,[2]Hoja6!$A$2:$C$493,3,0)</f>
        <v>2009</v>
      </c>
      <c r="H71" s="11">
        <f>VLOOKUP(B71,[2]Hoja6!$A$2:$D$493,4,0)</f>
        <v>2128</v>
      </c>
      <c r="I71" s="11">
        <f>VLOOKUP(B71,[2]Hoja6!$A$2:$E$493,5,0)</f>
        <v>5368.48</v>
      </c>
      <c r="J71" s="11">
        <f>VLOOKUP(B71,[2]Hoja6!$A$2:$F$493,6,0)</f>
        <v>2825</v>
      </c>
      <c r="K71" s="11">
        <f t="shared" si="0"/>
        <v>12330.48</v>
      </c>
      <c r="L71" s="11">
        <f t="shared" si="1"/>
        <v>57669.520000000004</v>
      </c>
      <c r="M71" s="46" t="s">
        <v>281</v>
      </c>
    </row>
    <row r="72" spans="1:13" x14ac:dyDescent="0.25">
      <c r="A72" s="42">
        <v>61</v>
      </c>
      <c r="B72" s="2" t="s">
        <v>1439</v>
      </c>
      <c r="C72" s="20" t="s">
        <v>1440</v>
      </c>
      <c r="D72" s="20" t="s">
        <v>1220</v>
      </c>
      <c r="E72" s="20" t="s">
        <v>559</v>
      </c>
      <c r="F72" s="11">
        <v>50000</v>
      </c>
      <c r="G72" s="11">
        <f>VLOOKUP(B72,[2]Hoja6!$A$2:$C$493,3,0)</f>
        <v>1435</v>
      </c>
      <c r="H72" s="11">
        <f>VLOOKUP(B72,[2]Hoja6!$A$2:$D$493,4,0)</f>
        <v>1520</v>
      </c>
      <c r="I72" s="11">
        <f>VLOOKUP(B72,[2]Hoja6!$A$2:$E$493,5,0)</f>
        <v>1854</v>
      </c>
      <c r="J72" s="11">
        <f>VLOOKUP(B72,[2]Hoja6!$A$2:$F$493,6,0)</f>
        <v>25</v>
      </c>
      <c r="K72" s="11">
        <f t="shared" si="0"/>
        <v>4834</v>
      </c>
      <c r="L72" s="11">
        <f t="shared" si="1"/>
        <v>45166</v>
      </c>
      <c r="M72" s="46" t="s">
        <v>281</v>
      </c>
    </row>
    <row r="73" spans="1:13" x14ac:dyDescent="0.25">
      <c r="A73" s="42">
        <v>62</v>
      </c>
      <c r="B73" s="2" t="s">
        <v>130</v>
      </c>
      <c r="C73" s="20" t="s">
        <v>1057</v>
      </c>
      <c r="D73" s="20" t="s">
        <v>1220</v>
      </c>
      <c r="E73" s="20" t="s">
        <v>559</v>
      </c>
      <c r="F73" s="11">
        <v>60000</v>
      </c>
      <c r="G73" s="11">
        <f>VLOOKUP(B73,[2]Hoja6!$A$2:$C$493,3,0)</f>
        <v>1722</v>
      </c>
      <c r="H73" s="11">
        <f>VLOOKUP(B73,[2]Hoja6!$A$2:$D$493,4,0)</f>
        <v>1824</v>
      </c>
      <c r="I73" s="11">
        <f>VLOOKUP(B73,[2]Hoja6!$A$2:$E$493,5,0)</f>
        <v>3486.68</v>
      </c>
      <c r="J73" s="11">
        <f>VLOOKUP(B73,[2]Hoja6!$A$2:$F$493,6,0)</f>
        <v>6346.43</v>
      </c>
      <c r="K73" s="11">
        <f t="shared" si="0"/>
        <v>13379.11</v>
      </c>
      <c r="L73" s="11">
        <f t="shared" si="1"/>
        <v>46620.89</v>
      </c>
      <c r="M73" s="46" t="s">
        <v>281</v>
      </c>
    </row>
    <row r="74" spans="1:13" x14ac:dyDescent="0.25">
      <c r="A74" s="42">
        <v>63</v>
      </c>
      <c r="B74" s="2" t="s">
        <v>695</v>
      </c>
      <c r="C74" s="20" t="s">
        <v>1164</v>
      </c>
      <c r="D74" s="20" t="s">
        <v>1221</v>
      </c>
      <c r="E74" s="20" t="s">
        <v>559</v>
      </c>
      <c r="F74" s="11">
        <v>50000</v>
      </c>
      <c r="G74" s="11">
        <f>VLOOKUP(B74,[2]Hoja6!$A$2:$C$493,3,0)</f>
        <v>1435</v>
      </c>
      <c r="H74" s="11">
        <f>VLOOKUP(B74,[2]Hoja6!$A$2:$D$493,4,0)</f>
        <v>1520</v>
      </c>
      <c r="I74" s="11">
        <f>VLOOKUP(B74,[2]Hoja6!$A$2:$E$493,5,0)</f>
        <v>1854</v>
      </c>
      <c r="J74" s="11">
        <f>VLOOKUP(B74,[2]Hoja6!$A$2:$F$493,6,0)</f>
        <v>10763.02</v>
      </c>
      <c r="K74" s="11">
        <f t="shared" si="0"/>
        <v>15572.02</v>
      </c>
      <c r="L74" s="11">
        <f t="shared" si="1"/>
        <v>34427.979999999996</v>
      </c>
      <c r="M74" s="46" t="s">
        <v>281</v>
      </c>
    </row>
    <row r="75" spans="1:13" x14ac:dyDescent="0.25">
      <c r="A75" s="42">
        <v>64</v>
      </c>
      <c r="B75" s="2" t="s">
        <v>945</v>
      </c>
      <c r="C75" s="20" t="s">
        <v>87</v>
      </c>
      <c r="D75" s="20" t="s">
        <v>1222</v>
      </c>
      <c r="E75" s="20" t="s">
        <v>559</v>
      </c>
      <c r="F75" s="11">
        <v>50000</v>
      </c>
      <c r="G75" s="11">
        <f>VLOOKUP(B75,[2]Hoja6!$A$2:$C$493,3,0)</f>
        <v>1435</v>
      </c>
      <c r="H75" s="11">
        <f>VLOOKUP(B75,[2]Hoja6!$A$2:$D$493,4,0)</f>
        <v>1520</v>
      </c>
      <c r="I75" s="11">
        <f>VLOOKUP(B75,[2]Hoja6!$A$2:$E$493,5,0)</f>
        <v>1596.68</v>
      </c>
      <c r="J75" s="11">
        <f>VLOOKUP(B75,[2]Hoja6!$A$2:$F$493,6,0)</f>
        <v>1740.46</v>
      </c>
      <c r="K75" s="11">
        <f t="shared" si="0"/>
        <v>6292.14</v>
      </c>
      <c r="L75" s="11">
        <f t="shared" si="1"/>
        <v>43707.86</v>
      </c>
      <c r="M75" s="46" t="s">
        <v>281</v>
      </c>
    </row>
    <row r="76" spans="1:13" x14ac:dyDescent="0.25">
      <c r="A76" s="42">
        <v>65</v>
      </c>
      <c r="B76" s="2" t="s">
        <v>451</v>
      </c>
      <c r="C76" s="20" t="s">
        <v>87</v>
      </c>
      <c r="D76" s="20" t="s">
        <v>1222</v>
      </c>
      <c r="E76" s="20" t="s">
        <v>559</v>
      </c>
      <c r="F76" s="11">
        <v>60000</v>
      </c>
      <c r="G76" s="11">
        <f>VLOOKUP(B76,[2]Hoja6!$A$2:$C$493,3,0)</f>
        <v>1722</v>
      </c>
      <c r="H76" s="11">
        <f>VLOOKUP(B76,[2]Hoja6!$A$2:$D$493,4,0)</f>
        <v>1824</v>
      </c>
      <c r="I76" s="11">
        <f>VLOOKUP(B76,[2]Hoja6!$A$2:$E$493,5,0)</f>
        <v>3486.68</v>
      </c>
      <c r="J76" s="11">
        <f>VLOOKUP(B76,[2]Hoja6!$A$2:$F$493,6,0)</f>
        <v>25</v>
      </c>
      <c r="K76" s="11">
        <f t="shared" si="0"/>
        <v>7057.68</v>
      </c>
      <c r="L76" s="11">
        <f t="shared" si="1"/>
        <v>52942.32</v>
      </c>
      <c r="M76" s="46" t="s">
        <v>281</v>
      </c>
    </row>
    <row r="77" spans="1:13" x14ac:dyDescent="0.25">
      <c r="A77" s="42">
        <v>66</v>
      </c>
      <c r="B77" s="2" t="s">
        <v>242</v>
      </c>
      <c r="C77" s="20" t="s">
        <v>87</v>
      </c>
      <c r="D77" s="20" t="s">
        <v>1222</v>
      </c>
      <c r="E77" s="20" t="s">
        <v>559</v>
      </c>
      <c r="F77" s="11">
        <v>60000</v>
      </c>
      <c r="G77" s="11">
        <f>VLOOKUP(B77,[2]Hoja6!$A$2:$C$493,3,0)</f>
        <v>1722</v>
      </c>
      <c r="H77" s="11">
        <f>VLOOKUP(B77,[2]Hoja6!$A$2:$D$493,4,0)</f>
        <v>1824</v>
      </c>
      <c r="I77" s="11">
        <f>VLOOKUP(B77,[2]Hoja6!$A$2:$E$493,5,0)</f>
        <v>3486.68</v>
      </c>
      <c r="J77" s="11">
        <f>VLOOKUP(B77,[2]Hoja6!$A$2:$F$493,6,0)</f>
        <v>4825</v>
      </c>
      <c r="K77" s="11">
        <f t="shared" ref="K77:K140" si="2">G77+H77+I77+J77</f>
        <v>11857.68</v>
      </c>
      <c r="L77" s="11">
        <f t="shared" ref="L77:L140" si="3">F77-K77</f>
        <v>48142.32</v>
      </c>
      <c r="M77" s="46" t="s">
        <v>282</v>
      </c>
    </row>
    <row r="78" spans="1:13" x14ac:dyDescent="0.25">
      <c r="A78" s="42">
        <v>67</v>
      </c>
      <c r="B78" s="2" t="s">
        <v>810</v>
      </c>
      <c r="C78" s="20" t="s">
        <v>87</v>
      </c>
      <c r="D78" s="20" t="s">
        <v>1222</v>
      </c>
      <c r="E78" s="20" t="s">
        <v>559</v>
      </c>
      <c r="F78" s="11">
        <v>50000</v>
      </c>
      <c r="G78" s="11">
        <f>VLOOKUP(B78,[2]Hoja6!$A$2:$C$493,3,0)</f>
        <v>1435</v>
      </c>
      <c r="H78" s="11">
        <f>VLOOKUP(B78,[2]Hoja6!$A$2:$D$493,4,0)</f>
        <v>1520</v>
      </c>
      <c r="I78" s="11">
        <f>VLOOKUP(B78,[2]Hoja6!$A$2:$E$493,5,0)</f>
        <v>1854</v>
      </c>
      <c r="J78" s="11">
        <f>VLOOKUP(B78,[2]Hoja6!$A$2:$F$493,6,0)</f>
        <v>1525</v>
      </c>
      <c r="K78" s="11">
        <f t="shared" si="2"/>
        <v>6334</v>
      </c>
      <c r="L78" s="11">
        <f t="shared" si="3"/>
        <v>43666</v>
      </c>
      <c r="M78" s="46" t="s">
        <v>282</v>
      </c>
    </row>
    <row r="79" spans="1:13" ht="15" customHeight="1" x14ac:dyDescent="0.25">
      <c r="A79" s="42">
        <v>68</v>
      </c>
      <c r="B79" s="2" t="s">
        <v>88</v>
      </c>
      <c r="C79" s="20" t="s">
        <v>87</v>
      </c>
      <c r="D79" s="20" t="s">
        <v>1222</v>
      </c>
      <c r="E79" s="20" t="s">
        <v>559</v>
      </c>
      <c r="F79" s="11">
        <v>50000</v>
      </c>
      <c r="G79" s="11">
        <f>VLOOKUP(B79,[2]Hoja6!$A$2:$C$493,3,0)</f>
        <v>1435</v>
      </c>
      <c r="H79" s="11">
        <f>VLOOKUP(B79,[2]Hoja6!$A$2:$D$493,4,0)</f>
        <v>1520</v>
      </c>
      <c r="I79" s="11">
        <f>VLOOKUP(B79,[2]Hoja6!$A$2:$E$493,5,0)</f>
        <v>1854</v>
      </c>
      <c r="J79" s="11">
        <f>VLOOKUP(B79,[2]Hoja6!$A$2:$F$493,6,0)</f>
        <v>25</v>
      </c>
      <c r="K79" s="11">
        <f t="shared" si="2"/>
        <v>4834</v>
      </c>
      <c r="L79" s="11">
        <f t="shared" si="3"/>
        <v>45166</v>
      </c>
      <c r="M79" s="46" t="s">
        <v>281</v>
      </c>
    </row>
    <row r="80" spans="1:13" x14ac:dyDescent="0.25">
      <c r="A80" s="42">
        <v>69</v>
      </c>
      <c r="B80" s="2" t="s">
        <v>186</v>
      </c>
      <c r="C80" s="20" t="s">
        <v>87</v>
      </c>
      <c r="D80" s="20" t="s">
        <v>1219</v>
      </c>
      <c r="E80" s="20" t="s">
        <v>559</v>
      </c>
      <c r="F80" s="11">
        <v>50000</v>
      </c>
      <c r="G80" s="11">
        <f>VLOOKUP(B80,[2]Hoja6!$A$2:$C$493,3,0)</f>
        <v>1435</v>
      </c>
      <c r="H80" s="11">
        <f>VLOOKUP(B80,[2]Hoja6!$A$2:$D$493,4,0)</f>
        <v>1520</v>
      </c>
      <c r="I80" s="11">
        <f>VLOOKUP(B80,[2]Hoja6!$A$2:$E$493,5,0)</f>
        <v>1854</v>
      </c>
      <c r="J80" s="11">
        <f>VLOOKUP(B80,[2]Hoja6!$A$2:$F$493,6,0)</f>
        <v>25</v>
      </c>
      <c r="K80" s="11">
        <f t="shared" si="2"/>
        <v>4834</v>
      </c>
      <c r="L80" s="11">
        <f t="shared" si="3"/>
        <v>45166</v>
      </c>
      <c r="M80" s="46" t="s">
        <v>281</v>
      </c>
    </row>
    <row r="81" spans="1:13" x14ac:dyDescent="0.25">
      <c r="A81" s="42">
        <v>70</v>
      </c>
      <c r="B81" s="2" t="s">
        <v>935</v>
      </c>
      <c r="C81" s="20" t="s">
        <v>87</v>
      </c>
      <c r="D81" s="20" t="s">
        <v>1107</v>
      </c>
      <c r="E81" s="20" t="s">
        <v>559</v>
      </c>
      <c r="F81" s="11">
        <v>55000</v>
      </c>
      <c r="G81" s="11">
        <f>VLOOKUP(B81,[2]Hoja6!$A$2:$C$493,3,0)</f>
        <v>1578.5</v>
      </c>
      <c r="H81" s="11">
        <f>VLOOKUP(B81,[2]Hoja6!$A$2:$D$493,4,0)</f>
        <v>1672</v>
      </c>
      <c r="I81" s="11">
        <f>VLOOKUP(B81,[2]Hoja6!$A$2:$E$493,5,0)</f>
        <v>2559.6799999999998</v>
      </c>
      <c r="J81" s="11">
        <f>VLOOKUP(B81,[2]Hoja6!$A$2:$F$493,6,0)</f>
        <v>25</v>
      </c>
      <c r="K81" s="11">
        <f t="shared" si="2"/>
        <v>5835.18</v>
      </c>
      <c r="L81" s="11">
        <f t="shared" si="3"/>
        <v>49164.82</v>
      </c>
      <c r="M81" s="46" t="s">
        <v>281</v>
      </c>
    </row>
    <row r="82" spans="1:13" x14ac:dyDescent="0.25">
      <c r="A82" s="42">
        <v>71</v>
      </c>
      <c r="B82" s="2" t="s">
        <v>247</v>
      </c>
      <c r="C82" s="20" t="s">
        <v>87</v>
      </c>
      <c r="D82" s="20" t="s">
        <v>1222</v>
      </c>
      <c r="E82" s="20" t="s">
        <v>559</v>
      </c>
      <c r="F82" s="11">
        <v>50000</v>
      </c>
      <c r="G82" s="11">
        <f>VLOOKUP(B82,[2]Hoja6!$A$2:$C$493,3,0)</f>
        <v>1435</v>
      </c>
      <c r="H82" s="11">
        <f>VLOOKUP(B82,[2]Hoja6!$A$2:$D$493,4,0)</f>
        <v>1520</v>
      </c>
      <c r="I82" s="11">
        <f>VLOOKUP(B82,[2]Hoja6!$A$2:$E$493,5,0)</f>
        <v>1854</v>
      </c>
      <c r="J82" s="11">
        <f>VLOOKUP(B82,[2]Hoja6!$A$2:$F$493,6,0)</f>
        <v>18447.989999999998</v>
      </c>
      <c r="K82" s="11">
        <f t="shared" si="2"/>
        <v>23256.989999999998</v>
      </c>
      <c r="L82" s="11">
        <f t="shared" si="3"/>
        <v>26743.010000000002</v>
      </c>
      <c r="M82" s="46" t="s">
        <v>281</v>
      </c>
    </row>
    <row r="83" spans="1:13" x14ac:dyDescent="0.25">
      <c r="A83" s="42">
        <v>72</v>
      </c>
      <c r="B83" s="2" t="s">
        <v>108</v>
      </c>
      <c r="C83" s="20" t="s">
        <v>1058</v>
      </c>
      <c r="D83" s="20" t="s">
        <v>1223</v>
      </c>
      <c r="E83" s="20" t="s">
        <v>559</v>
      </c>
      <c r="F83" s="11">
        <v>50000</v>
      </c>
      <c r="G83" s="11">
        <f>VLOOKUP(B83,[2]Hoja6!$A$2:$C$493,3,0)</f>
        <v>1435</v>
      </c>
      <c r="H83" s="11">
        <f>VLOOKUP(B83,[2]Hoja6!$A$2:$D$493,4,0)</f>
        <v>1520</v>
      </c>
      <c r="I83" s="11">
        <f>VLOOKUP(B83,[2]Hoja6!$A$2:$E$493,5,0)</f>
        <v>1854</v>
      </c>
      <c r="J83" s="11">
        <f>VLOOKUP(B83,[2]Hoja6!$A$2:$F$493,6,0)</f>
        <v>12046.1</v>
      </c>
      <c r="K83" s="11">
        <f t="shared" si="2"/>
        <v>16855.099999999999</v>
      </c>
      <c r="L83" s="11">
        <f t="shared" si="3"/>
        <v>33144.9</v>
      </c>
      <c r="M83" s="46" t="s">
        <v>281</v>
      </c>
    </row>
    <row r="84" spans="1:13" x14ac:dyDescent="0.25">
      <c r="A84" s="42">
        <v>73</v>
      </c>
      <c r="B84" s="2" t="s">
        <v>447</v>
      </c>
      <c r="C84" s="20" t="s">
        <v>1058</v>
      </c>
      <c r="D84" s="20" t="s">
        <v>1223</v>
      </c>
      <c r="E84" s="20" t="s">
        <v>559</v>
      </c>
      <c r="F84" s="11">
        <v>40000</v>
      </c>
      <c r="G84" s="11">
        <f>VLOOKUP(B84,[2]Hoja6!$A$2:$C$493,3,0)</f>
        <v>1148</v>
      </c>
      <c r="H84" s="11">
        <f>VLOOKUP(B84,[2]Hoja6!$A$2:$D$493,4,0)</f>
        <v>1216</v>
      </c>
      <c r="I84" s="11">
        <f>VLOOKUP(B84,[2]Hoja6!$A$2:$E$493,5,0)</f>
        <v>442.65</v>
      </c>
      <c r="J84" s="11">
        <f>VLOOKUP(B84,[2]Hoja6!$A$2:$F$493,6,0)</f>
        <v>5625</v>
      </c>
      <c r="K84" s="11">
        <f t="shared" si="2"/>
        <v>8431.65</v>
      </c>
      <c r="L84" s="11">
        <f t="shared" si="3"/>
        <v>31568.35</v>
      </c>
      <c r="M84" s="46" t="s">
        <v>282</v>
      </c>
    </row>
    <row r="85" spans="1:13" x14ac:dyDescent="0.25">
      <c r="A85" s="42">
        <v>74</v>
      </c>
      <c r="B85" s="2" t="s">
        <v>57</v>
      </c>
      <c r="C85" s="20" t="s">
        <v>1058</v>
      </c>
      <c r="D85" s="20" t="s">
        <v>1223</v>
      </c>
      <c r="E85" s="20" t="s">
        <v>559</v>
      </c>
      <c r="F85" s="11">
        <v>40000</v>
      </c>
      <c r="G85" s="11">
        <f>VLOOKUP(B85,[2]Hoja6!$A$2:$C$493,3,0)</f>
        <v>1148</v>
      </c>
      <c r="H85" s="11">
        <f>VLOOKUP(B85,[2]Hoja6!$A$2:$D$493,4,0)</f>
        <v>1216</v>
      </c>
      <c r="I85" s="11">
        <f>VLOOKUP(B85,[2]Hoja6!$A$2:$E$493,5,0)</f>
        <v>442.65</v>
      </c>
      <c r="J85" s="11">
        <f>VLOOKUP(B85,[2]Hoja6!$A$2:$F$493,6,0)</f>
        <v>3731.9</v>
      </c>
      <c r="K85" s="11">
        <f t="shared" si="2"/>
        <v>6538.55</v>
      </c>
      <c r="L85" s="11">
        <f t="shared" si="3"/>
        <v>33461.449999999997</v>
      </c>
      <c r="M85" s="46" t="s">
        <v>282</v>
      </c>
    </row>
    <row r="86" spans="1:13" x14ac:dyDescent="0.25">
      <c r="A86" s="42">
        <v>75</v>
      </c>
      <c r="B86" s="2" t="s">
        <v>697</v>
      </c>
      <c r="C86" s="20" t="s">
        <v>1058</v>
      </c>
      <c r="D86" s="20" t="s">
        <v>1223</v>
      </c>
      <c r="E86" s="20" t="s">
        <v>559</v>
      </c>
      <c r="F86" s="11">
        <v>40000</v>
      </c>
      <c r="G86" s="11">
        <f>VLOOKUP(B86,[2]Hoja6!$A$2:$C$493,3,0)</f>
        <v>1148</v>
      </c>
      <c r="H86" s="11">
        <f>VLOOKUP(B86,[2]Hoja6!$A$2:$D$493,4,0)</f>
        <v>1216</v>
      </c>
      <c r="I86" s="11">
        <f>VLOOKUP(B86,[2]Hoja6!$A$2:$E$493,5,0)</f>
        <v>442.65</v>
      </c>
      <c r="J86" s="11">
        <f>VLOOKUP(B86,[2]Hoja6!$A$2:$F$493,6,0)</f>
        <v>25</v>
      </c>
      <c r="K86" s="11">
        <f t="shared" si="2"/>
        <v>2831.65</v>
      </c>
      <c r="L86" s="11">
        <f t="shared" si="3"/>
        <v>37168.35</v>
      </c>
      <c r="M86" s="46" t="s">
        <v>282</v>
      </c>
    </row>
    <row r="87" spans="1:13" x14ac:dyDescent="0.25">
      <c r="A87" s="42">
        <v>76</v>
      </c>
      <c r="B87" s="2" t="s">
        <v>78</v>
      </c>
      <c r="C87" s="20" t="s">
        <v>1059</v>
      </c>
      <c r="D87" s="20" t="s">
        <v>1118</v>
      </c>
      <c r="E87" s="20" t="s">
        <v>559</v>
      </c>
      <c r="F87" s="11">
        <v>100000</v>
      </c>
      <c r="G87" s="11">
        <f>VLOOKUP(B87,[2]Hoja6!$A$2:$C$493,3,0)</f>
        <v>2870</v>
      </c>
      <c r="H87" s="11">
        <f>VLOOKUP(B87,[2]Hoja6!$A$2:$D$493,4,0)</f>
        <v>3040</v>
      </c>
      <c r="I87" s="11">
        <f>VLOOKUP(B87,[2]Hoja6!$A$2:$E$493,5,0)</f>
        <v>12105.37</v>
      </c>
      <c r="J87" s="11">
        <f>VLOOKUP(B87,[2]Hoja6!$A$2:$F$493,6,0)</f>
        <v>25</v>
      </c>
      <c r="K87" s="11">
        <f t="shared" si="2"/>
        <v>18040.370000000003</v>
      </c>
      <c r="L87" s="11">
        <f t="shared" si="3"/>
        <v>81959.63</v>
      </c>
      <c r="M87" s="46" t="s">
        <v>281</v>
      </c>
    </row>
    <row r="88" spans="1:13" x14ac:dyDescent="0.25">
      <c r="A88" s="42">
        <v>77</v>
      </c>
      <c r="B88" s="2" t="s">
        <v>129</v>
      </c>
      <c r="C88" s="20" t="s">
        <v>1165</v>
      </c>
      <c r="D88" s="20" t="s">
        <v>1221</v>
      </c>
      <c r="E88" s="20" t="s">
        <v>559</v>
      </c>
      <c r="F88" s="11">
        <v>60000</v>
      </c>
      <c r="G88" s="11">
        <f>VLOOKUP(B88,[2]Hoja6!$A$2:$C$493,3,0)</f>
        <v>1722</v>
      </c>
      <c r="H88" s="11">
        <f>VLOOKUP(B88,[2]Hoja6!$A$2:$D$493,4,0)</f>
        <v>1824</v>
      </c>
      <c r="I88" s="11">
        <f>VLOOKUP(B88,[2]Hoja6!$A$2:$E$493,5,0)</f>
        <v>3486.68</v>
      </c>
      <c r="J88" s="11">
        <f>VLOOKUP(B88,[2]Hoja6!$A$2:$F$493,6,0)</f>
        <v>25</v>
      </c>
      <c r="K88" s="11">
        <f t="shared" si="2"/>
        <v>7057.68</v>
      </c>
      <c r="L88" s="11">
        <f t="shared" si="3"/>
        <v>52942.32</v>
      </c>
      <c r="M88" s="46" t="s">
        <v>281</v>
      </c>
    </row>
    <row r="89" spans="1:13" x14ac:dyDescent="0.25">
      <c r="A89" s="42">
        <v>78</v>
      </c>
      <c r="B89" s="2" t="s">
        <v>671</v>
      </c>
      <c r="C89" s="20" t="s">
        <v>1165</v>
      </c>
      <c r="D89" s="20" t="s">
        <v>1107</v>
      </c>
      <c r="E89" s="20" t="s">
        <v>559</v>
      </c>
      <c r="F89" s="11">
        <v>60000</v>
      </c>
      <c r="G89" s="11">
        <f>VLOOKUP(B89,[2]Hoja6!$A$2:$C$493,3,0)</f>
        <v>1722</v>
      </c>
      <c r="H89" s="11">
        <f>VLOOKUP(B89,[2]Hoja6!$A$2:$D$493,4,0)</f>
        <v>1824</v>
      </c>
      <c r="I89" s="11">
        <f>VLOOKUP(B89,[2]Hoja6!$A$2:$E$493,5,0)</f>
        <v>3486.68</v>
      </c>
      <c r="J89" s="11">
        <f>VLOOKUP(B89,[2]Hoja6!$A$2:$F$493,6,0)</f>
        <v>25</v>
      </c>
      <c r="K89" s="11">
        <f t="shared" si="2"/>
        <v>7057.68</v>
      </c>
      <c r="L89" s="11">
        <f t="shared" si="3"/>
        <v>52942.32</v>
      </c>
      <c r="M89" s="46" t="s">
        <v>281</v>
      </c>
    </row>
    <row r="90" spans="1:13" x14ac:dyDescent="0.25">
      <c r="A90" s="42">
        <v>79</v>
      </c>
      <c r="B90" s="2" t="s">
        <v>583</v>
      </c>
      <c r="C90" s="20" t="s">
        <v>179</v>
      </c>
      <c r="D90" s="20" t="s">
        <v>982</v>
      </c>
      <c r="E90" s="20" t="s">
        <v>559</v>
      </c>
      <c r="F90" s="11">
        <v>64000</v>
      </c>
      <c r="G90" s="11">
        <f>VLOOKUP(B90,[2]Hoja6!$A$2:$C$493,3,0)</f>
        <v>1836.8</v>
      </c>
      <c r="H90" s="11">
        <f>VLOOKUP(B90,[2]Hoja6!$A$2:$D$493,4,0)</f>
        <v>1945.6</v>
      </c>
      <c r="I90" s="11">
        <f>VLOOKUP(B90,[2]Hoja6!$A$2:$E$493,5,0)</f>
        <v>4239.3999999999996</v>
      </c>
      <c r="J90" s="11">
        <f>VLOOKUP(B90,[2]Hoja6!$A$2:$F$493,6,0)</f>
        <v>2585</v>
      </c>
      <c r="K90" s="11">
        <f t="shared" si="2"/>
        <v>10606.8</v>
      </c>
      <c r="L90" s="11">
        <f t="shared" si="3"/>
        <v>53393.2</v>
      </c>
      <c r="M90" s="46" t="s">
        <v>281</v>
      </c>
    </row>
    <row r="91" spans="1:13" x14ac:dyDescent="0.25">
      <c r="A91" s="42">
        <v>80</v>
      </c>
      <c r="B91" s="2" t="s">
        <v>113</v>
      </c>
      <c r="C91" s="20" t="s">
        <v>1060</v>
      </c>
      <c r="D91" s="20" t="s">
        <v>1224</v>
      </c>
      <c r="E91" s="20" t="s">
        <v>559</v>
      </c>
      <c r="F91" s="11">
        <v>70000</v>
      </c>
      <c r="G91" s="11">
        <f>VLOOKUP(B91,[2]Hoja6!$A$2:$C$493,3,0)</f>
        <v>2009</v>
      </c>
      <c r="H91" s="11">
        <f>VLOOKUP(B91,[2]Hoja6!$A$2:$D$493,4,0)</f>
        <v>2128</v>
      </c>
      <c r="I91" s="11">
        <f>VLOOKUP(B91,[2]Hoja6!$A$2:$E$493,5,0)</f>
        <v>5368.48</v>
      </c>
      <c r="J91" s="11">
        <f>VLOOKUP(B91,[2]Hoja6!$A$2:$F$493,6,0)</f>
        <v>2888.08</v>
      </c>
      <c r="K91" s="11">
        <f t="shared" si="2"/>
        <v>12393.56</v>
      </c>
      <c r="L91" s="11">
        <f t="shared" si="3"/>
        <v>57606.44</v>
      </c>
      <c r="M91" s="46" t="s">
        <v>282</v>
      </c>
    </row>
    <row r="92" spans="1:13" x14ac:dyDescent="0.25">
      <c r="A92" s="42">
        <v>81</v>
      </c>
      <c r="B92" s="2" t="s">
        <v>54</v>
      </c>
      <c r="C92" s="20" t="s">
        <v>1061</v>
      </c>
      <c r="D92" s="20" t="s">
        <v>1225</v>
      </c>
      <c r="E92" s="20" t="s">
        <v>559</v>
      </c>
      <c r="F92" s="11">
        <v>85000</v>
      </c>
      <c r="G92" s="11">
        <f>VLOOKUP(B92,[2]Hoja6!$A$2:$C$493,3,0)</f>
        <v>2439.5</v>
      </c>
      <c r="H92" s="11">
        <f>VLOOKUP(B92,[2]Hoja6!$A$2:$D$493,4,0)</f>
        <v>2584</v>
      </c>
      <c r="I92" s="11">
        <f>VLOOKUP(B92,[2]Hoja6!$A$2:$E$493,5,0)</f>
        <v>8576.99</v>
      </c>
      <c r="J92" s="11">
        <f>VLOOKUP(B92,[2]Hoja6!$A$2:$F$493,6,0)</f>
        <v>11225</v>
      </c>
      <c r="K92" s="11">
        <f t="shared" si="2"/>
        <v>24825.489999999998</v>
      </c>
      <c r="L92" s="11">
        <f t="shared" si="3"/>
        <v>60174.51</v>
      </c>
      <c r="M92" s="46" t="s">
        <v>282</v>
      </c>
    </row>
    <row r="93" spans="1:13" x14ac:dyDescent="0.25">
      <c r="A93" s="42">
        <v>82</v>
      </c>
      <c r="B93" s="2" t="s">
        <v>51</v>
      </c>
      <c r="C93" s="20" t="s">
        <v>3</v>
      </c>
      <c r="D93" s="20" t="s">
        <v>147</v>
      </c>
      <c r="E93" s="20" t="s">
        <v>559</v>
      </c>
      <c r="F93" s="11">
        <v>70000</v>
      </c>
      <c r="G93" s="11">
        <f>VLOOKUP(B93,[2]Hoja6!$A$2:$C$493,3,0)</f>
        <v>2009</v>
      </c>
      <c r="H93" s="11">
        <f>VLOOKUP(B93,[2]Hoja6!$A$2:$D$493,4,0)</f>
        <v>2128</v>
      </c>
      <c r="I93" s="11">
        <f>VLOOKUP(B93,[2]Hoja6!$A$2:$E$493,5,0)</f>
        <v>5025.38</v>
      </c>
      <c r="J93" s="11">
        <f>VLOOKUP(B93,[2]Hoja6!$A$2:$F$493,6,0)</f>
        <v>7340.46</v>
      </c>
      <c r="K93" s="11">
        <f t="shared" si="2"/>
        <v>16502.84</v>
      </c>
      <c r="L93" s="11">
        <f t="shared" si="3"/>
        <v>53497.16</v>
      </c>
      <c r="M93" s="46" t="s">
        <v>281</v>
      </c>
    </row>
    <row r="94" spans="1:13" x14ac:dyDescent="0.25">
      <c r="A94" s="42">
        <v>83</v>
      </c>
      <c r="B94" s="2" t="s">
        <v>107</v>
      </c>
      <c r="C94" s="20" t="s">
        <v>3</v>
      </c>
      <c r="D94" s="20" t="s">
        <v>147</v>
      </c>
      <c r="E94" s="20" t="s">
        <v>559</v>
      </c>
      <c r="F94" s="11">
        <v>75000</v>
      </c>
      <c r="G94" s="11">
        <f>VLOOKUP(B94,[2]Hoja6!$A$2:$C$493,3,0)</f>
        <v>2152.5</v>
      </c>
      <c r="H94" s="11">
        <f>VLOOKUP(B94,[2]Hoja6!$A$2:$D$493,4,0)</f>
        <v>2280</v>
      </c>
      <c r="I94" s="11">
        <f>VLOOKUP(B94,[2]Hoja6!$A$2:$E$493,5,0)</f>
        <v>6309.38</v>
      </c>
      <c r="J94" s="11">
        <f>VLOOKUP(B94,[2]Hoja6!$A$2:$F$493,6,0)</f>
        <v>25</v>
      </c>
      <c r="K94" s="11">
        <f t="shared" si="2"/>
        <v>10766.880000000001</v>
      </c>
      <c r="L94" s="11">
        <f t="shared" si="3"/>
        <v>64233.119999999995</v>
      </c>
      <c r="M94" s="46" t="s">
        <v>281</v>
      </c>
    </row>
    <row r="95" spans="1:13" x14ac:dyDescent="0.25">
      <c r="A95" s="42">
        <v>84</v>
      </c>
      <c r="B95" s="2" t="s">
        <v>560</v>
      </c>
      <c r="C95" s="20" t="s">
        <v>1060</v>
      </c>
      <c r="D95" s="20" t="s">
        <v>1224</v>
      </c>
      <c r="E95" s="20" t="s">
        <v>754</v>
      </c>
      <c r="F95" s="11">
        <v>75000</v>
      </c>
      <c r="G95" s="11">
        <f>VLOOKUP(B95,[2]Hoja6!$A$2:$C$493,3,0)</f>
        <v>2152.5</v>
      </c>
      <c r="H95" s="11">
        <f>VLOOKUP(B95,[2]Hoja6!$A$2:$D$493,4,0)</f>
        <v>2280</v>
      </c>
      <c r="I95" s="11">
        <f>VLOOKUP(B95,[2]Hoja6!$A$2:$E$493,5,0)</f>
        <v>5966.28</v>
      </c>
      <c r="J95" s="11">
        <f>VLOOKUP(B95,[2]Hoja6!$A$2:$F$493,6,0)</f>
        <v>4936.76</v>
      </c>
      <c r="K95" s="11">
        <f t="shared" si="2"/>
        <v>15335.539999999999</v>
      </c>
      <c r="L95" s="11">
        <f t="shared" si="3"/>
        <v>59664.46</v>
      </c>
      <c r="M95" s="46" t="s">
        <v>282</v>
      </c>
    </row>
    <row r="96" spans="1:13" x14ac:dyDescent="0.25">
      <c r="A96" s="42">
        <v>85</v>
      </c>
      <c r="B96" s="2" t="s">
        <v>561</v>
      </c>
      <c r="C96" s="20" t="s">
        <v>1442</v>
      </c>
      <c r="D96" s="20" t="s">
        <v>982</v>
      </c>
      <c r="E96" s="20" t="s">
        <v>559</v>
      </c>
      <c r="F96" s="11">
        <v>50000</v>
      </c>
      <c r="G96" s="11">
        <f>VLOOKUP(B96,[2]Hoja6!$A$2:$C$493,3,0)</f>
        <v>1435</v>
      </c>
      <c r="H96" s="11">
        <f>VLOOKUP(B96,[2]Hoja6!$A$2:$D$493,4,0)</f>
        <v>1520</v>
      </c>
      <c r="I96" s="11">
        <f>VLOOKUP(B96,[2]Hoja6!$A$2:$E$493,5,0)</f>
        <v>1854</v>
      </c>
      <c r="J96" s="11">
        <f>VLOOKUP(B96,[2]Hoja6!$A$2:$F$493,6,0)</f>
        <v>22372.03</v>
      </c>
      <c r="K96" s="11">
        <f t="shared" si="2"/>
        <v>27181.03</v>
      </c>
      <c r="L96" s="11">
        <f t="shared" si="3"/>
        <v>22818.97</v>
      </c>
      <c r="M96" s="46" t="s">
        <v>282</v>
      </c>
    </row>
    <row r="97" spans="1:13" x14ac:dyDescent="0.25">
      <c r="A97" s="42">
        <v>86</v>
      </c>
      <c r="B97" s="2" t="s">
        <v>41</v>
      </c>
      <c r="C97" s="20" t="s">
        <v>1062</v>
      </c>
      <c r="D97" s="20" t="s">
        <v>1226</v>
      </c>
      <c r="E97" s="20" t="s">
        <v>559</v>
      </c>
      <c r="F97" s="11">
        <v>85000</v>
      </c>
      <c r="G97" s="11">
        <f>VLOOKUP(B97,[2]Hoja6!$A$2:$C$493,3,0)</f>
        <v>2439.5</v>
      </c>
      <c r="H97" s="11">
        <f>VLOOKUP(B97,[2]Hoja6!$A$2:$D$493,4,0)</f>
        <v>2584</v>
      </c>
      <c r="I97" s="11">
        <f>VLOOKUP(B97,[2]Hoja6!$A$2:$E$493,5,0)</f>
        <v>8576.99</v>
      </c>
      <c r="J97" s="11">
        <f>VLOOKUP(B97,[2]Hoja6!$A$2:$F$493,6,0)</f>
        <v>25</v>
      </c>
      <c r="K97" s="11">
        <f t="shared" si="2"/>
        <v>13625.49</v>
      </c>
      <c r="L97" s="11">
        <f t="shared" si="3"/>
        <v>71374.509999999995</v>
      </c>
      <c r="M97" s="46" t="s">
        <v>282</v>
      </c>
    </row>
    <row r="98" spans="1:13" x14ac:dyDescent="0.25">
      <c r="A98" s="42">
        <v>87</v>
      </c>
      <c r="B98" s="2" t="s">
        <v>630</v>
      </c>
      <c r="C98" s="20" t="s">
        <v>1063</v>
      </c>
      <c r="D98" s="20" t="s">
        <v>982</v>
      </c>
      <c r="E98" s="20" t="s">
        <v>754</v>
      </c>
      <c r="F98" s="11">
        <v>60000</v>
      </c>
      <c r="G98" s="11">
        <f>VLOOKUP(B98,[2]Hoja6!$A$2:$C$493,3,0)</f>
        <v>1722</v>
      </c>
      <c r="H98" s="11">
        <f>VLOOKUP(B98,[2]Hoja6!$A$2:$D$493,4,0)</f>
        <v>1824</v>
      </c>
      <c r="I98" s="11">
        <f>VLOOKUP(B98,[2]Hoja6!$A$2:$E$493,5,0)</f>
        <v>3486.68</v>
      </c>
      <c r="J98" s="11">
        <f>VLOOKUP(B98,[2]Hoja6!$A$2:$F$493,6,0)</f>
        <v>25</v>
      </c>
      <c r="K98" s="11">
        <f t="shared" si="2"/>
        <v>7057.68</v>
      </c>
      <c r="L98" s="11">
        <f t="shared" si="3"/>
        <v>52942.32</v>
      </c>
      <c r="M98" s="46" t="s">
        <v>282</v>
      </c>
    </row>
    <row r="99" spans="1:13" x14ac:dyDescent="0.25">
      <c r="A99" s="42">
        <v>88</v>
      </c>
      <c r="B99" s="2" t="s">
        <v>836</v>
      </c>
      <c r="C99" s="20" t="s">
        <v>1064</v>
      </c>
      <c r="D99" s="20" t="s">
        <v>1107</v>
      </c>
      <c r="E99" s="2" t="s">
        <v>559</v>
      </c>
      <c r="F99" s="11">
        <v>40000</v>
      </c>
      <c r="G99" s="11">
        <f>VLOOKUP(B99,[2]Hoja6!$A$2:$C$493,3,0)</f>
        <v>1148</v>
      </c>
      <c r="H99" s="11">
        <f>VLOOKUP(B99,[2]Hoja6!$A$2:$D$493,4,0)</f>
        <v>1216</v>
      </c>
      <c r="I99" s="11">
        <f>VLOOKUP(B99,[2]Hoja6!$A$2:$E$493,5,0)</f>
        <v>442.65</v>
      </c>
      <c r="J99" s="11">
        <f>VLOOKUP(B99,[2]Hoja6!$A$2:$F$493,6,0)</f>
        <v>2025</v>
      </c>
      <c r="K99" s="11">
        <f t="shared" si="2"/>
        <v>4831.6499999999996</v>
      </c>
      <c r="L99" s="11">
        <f t="shared" si="3"/>
        <v>35168.35</v>
      </c>
      <c r="M99" s="46" t="s">
        <v>281</v>
      </c>
    </row>
    <row r="100" spans="1:13" x14ac:dyDescent="0.25">
      <c r="A100" s="42">
        <v>89</v>
      </c>
      <c r="B100" s="2" t="s">
        <v>142</v>
      </c>
      <c r="C100" s="20" t="s">
        <v>141</v>
      </c>
      <c r="D100" s="20" t="s">
        <v>151</v>
      </c>
      <c r="E100" s="20" t="s">
        <v>559</v>
      </c>
      <c r="F100" s="11">
        <v>55000</v>
      </c>
      <c r="G100" s="11">
        <f>VLOOKUP(B100,[2]Hoja6!$A$2:$C$493,3,0)</f>
        <v>1578.5</v>
      </c>
      <c r="H100" s="11">
        <f>VLOOKUP(B100,[2]Hoja6!$A$2:$D$493,4,0)</f>
        <v>1672</v>
      </c>
      <c r="I100" s="11">
        <f>VLOOKUP(B100,[2]Hoja6!$A$2:$E$493,5,0)</f>
        <v>2559.6799999999998</v>
      </c>
      <c r="J100" s="11">
        <f>VLOOKUP(B100,[2]Hoja6!$A$2:$F$493,6,0)</f>
        <v>2888.08</v>
      </c>
      <c r="K100" s="11">
        <f t="shared" si="2"/>
        <v>8698.26</v>
      </c>
      <c r="L100" s="11">
        <f t="shared" si="3"/>
        <v>46301.74</v>
      </c>
      <c r="M100" s="46" t="s">
        <v>281</v>
      </c>
    </row>
    <row r="101" spans="1:13" x14ac:dyDescent="0.25">
      <c r="A101" s="42">
        <v>90</v>
      </c>
      <c r="B101" s="2" t="s">
        <v>117</v>
      </c>
      <c r="C101" s="20" t="s">
        <v>1065</v>
      </c>
      <c r="D101" s="20" t="s">
        <v>1118</v>
      </c>
      <c r="E101" s="20" t="s">
        <v>559</v>
      </c>
      <c r="F101" s="11">
        <v>80000</v>
      </c>
      <c r="G101" s="11">
        <f>VLOOKUP(B101,[2]Hoja6!$A$2:$C$493,3,0)</f>
        <v>2296</v>
      </c>
      <c r="H101" s="11">
        <f>VLOOKUP(B101,[2]Hoja6!$A$2:$D$493,4,0)</f>
        <v>2432</v>
      </c>
      <c r="I101" s="11">
        <f>VLOOKUP(B101,[2]Hoja6!$A$2:$E$493,5,0)</f>
        <v>7400.87</v>
      </c>
      <c r="J101" s="11">
        <f>VLOOKUP(B101,[2]Hoja6!$A$2:$F$493,6,0)</f>
        <v>25</v>
      </c>
      <c r="K101" s="11">
        <f t="shared" si="2"/>
        <v>12153.869999999999</v>
      </c>
      <c r="L101" s="11">
        <f t="shared" si="3"/>
        <v>67846.13</v>
      </c>
      <c r="M101" s="46" t="s">
        <v>281</v>
      </c>
    </row>
    <row r="102" spans="1:13" x14ac:dyDescent="0.25">
      <c r="A102" s="42">
        <v>91</v>
      </c>
      <c r="B102" s="2" t="s">
        <v>110</v>
      </c>
      <c r="C102" s="20" t="s">
        <v>1066</v>
      </c>
      <c r="D102" s="20" t="s">
        <v>1227</v>
      </c>
      <c r="E102" s="20" t="s">
        <v>559</v>
      </c>
      <c r="F102" s="11">
        <v>150000</v>
      </c>
      <c r="G102" s="11">
        <f>VLOOKUP(B102,[2]Hoja6!$A$2:$C$493,3,0)</f>
        <v>4305</v>
      </c>
      <c r="H102" s="11">
        <f>VLOOKUP(B102,[2]Hoja6!$A$2:$D$493,4,0)</f>
        <v>4560</v>
      </c>
      <c r="I102" s="11">
        <f>VLOOKUP(B102,[2]Hoja6!$A$2:$E$493,5,0)</f>
        <v>23866.62</v>
      </c>
      <c r="J102" s="11">
        <f>VLOOKUP(B102,[2]Hoja6!$A$2:$F$493,6,0)</f>
        <v>25</v>
      </c>
      <c r="K102" s="11">
        <f t="shared" si="2"/>
        <v>32756.62</v>
      </c>
      <c r="L102" s="11">
        <f t="shared" si="3"/>
        <v>117243.38</v>
      </c>
      <c r="M102" s="46" t="s">
        <v>281</v>
      </c>
    </row>
    <row r="103" spans="1:13" x14ac:dyDescent="0.25">
      <c r="A103" s="42">
        <v>92</v>
      </c>
      <c r="B103" s="2" t="s">
        <v>158</v>
      </c>
      <c r="C103" s="20" t="s">
        <v>1166</v>
      </c>
      <c r="D103" s="20" t="s">
        <v>1228</v>
      </c>
      <c r="E103" s="20" t="s">
        <v>559</v>
      </c>
      <c r="F103" s="11">
        <v>90000</v>
      </c>
      <c r="G103" s="11">
        <f>VLOOKUP(B103,[2]Hoja6!$A$2:$C$493,3,0)</f>
        <v>2583</v>
      </c>
      <c r="H103" s="11">
        <f>VLOOKUP(B103,[2]Hoja6!$A$2:$D$493,4,0)</f>
        <v>2736</v>
      </c>
      <c r="I103" s="11">
        <f>VLOOKUP(B103,[2]Hoja6!$A$2:$E$493,5,0)</f>
        <v>8895.39</v>
      </c>
      <c r="J103" s="11">
        <f>VLOOKUP(B103,[2]Hoja6!$A$2:$F$493,6,0)</f>
        <v>7955.92</v>
      </c>
      <c r="K103" s="11">
        <f t="shared" si="2"/>
        <v>22170.309999999998</v>
      </c>
      <c r="L103" s="11">
        <f t="shared" si="3"/>
        <v>67829.69</v>
      </c>
      <c r="M103" s="46" t="s">
        <v>281</v>
      </c>
    </row>
    <row r="104" spans="1:13" x14ac:dyDescent="0.25">
      <c r="A104" s="42">
        <v>93</v>
      </c>
      <c r="B104" s="2" t="s">
        <v>948</v>
      </c>
      <c r="C104" s="20" t="s">
        <v>1067</v>
      </c>
      <c r="D104" s="20" t="s">
        <v>634</v>
      </c>
      <c r="E104" s="20" t="s">
        <v>559</v>
      </c>
      <c r="F104" s="11">
        <v>60000</v>
      </c>
      <c r="G104" s="11">
        <f>VLOOKUP(B104,[2]Hoja6!$A$2:$C$493,3,0)</f>
        <v>1722</v>
      </c>
      <c r="H104" s="11">
        <f>VLOOKUP(B104,[2]Hoja6!$A$2:$D$493,4,0)</f>
        <v>1824</v>
      </c>
      <c r="I104" s="11">
        <f>VLOOKUP(B104,[2]Hoja6!$A$2:$E$493,5,0)</f>
        <v>3143.58</v>
      </c>
      <c r="J104" s="11">
        <f>VLOOKUP(B104,[2]Hoja6!$A$2:$F$493,6,0)</f>
        <v>1740.46</v>
      </c>
      <c r="K104" s="11">
        <f t="shared" si="2"/>
        <v>8430.0400000000009</v>
      </c>
      <c r="L104" s="11">
        <f t="shared" si="3"/>
        <v>51569.96</v>
      </c>
      <c r="M104" s="46" t="s">
        <v>282</v>
      </c>
    </row>
    <row r="105" spans="1:13" x14ac:dyDescent="0.25">
      <c r="A105" s="42">
        <v>94</v>
      </c>
      <c r="B105" s="2" t="s">
        <v>951</v>
      </c>
      <c r="C105" s="20" t="s">
        <v>1167</v>
      </c>
      <c r="D105" s="20" t="s">
        <v>6</v>
      </c>
      <c r="E105" s="20" t="s">
        <v>559</v>
      </c>
      <c r="F105" s="11">
        <v>60000</v>
      </c>
      <c r="G105" s="11">
        <f>VLOOKUP(B105,[2]Hoja6!$A$2:$C$493,3,0)</f>
        <v>1722</v>
      </c>
      <c r="H105" s="11">
        <f>VLOOKUP(B105,[2]Hoja6!$A$2:$D$493,4,0)</f>
        <v>1824</v>
      </c>
      <c r="I105" s="11">
        <f>VLOOKUP(B105,[2]Hoja6!$A$2:$E$493,5,0)</f>
        <v>3486.68</v>
      </c>
      <c r="J105" s="11">
        <f>VLOOKUP(B105,[2]Hoja6!$A$2:$F$493,6,0)</f>
        <v>12025</v>
      </c>
      <c r="K105" s="11">
        <f t="shared" si="2"/>
        <v>19057.68</v>
      </c>
      <c r="L105" s="11">
        <f t="shared" si="3"/>
        <v>40942.32</v>
      </c>
      <c r="M105" s="46" t="s">
        <v>281</v>
      </c>
    </row>
    <row r="106" spans="1:13" ht="15" customHeight="1" x14ac:dyDescent="0.25">
      <c r="A106" s="42">
        <v>95</v>
      </c>
      <c r="B106" s="2" t="s">
        <v>965</v>
      </c>
      <c r="C106" s="20" t="s">
        <v>1167</v>
      </c>
      <c r="D106" s="20" t="s">
        <v>6</v>
      </c>
      <c r="E106" s="20" t="s">
        <v>559</v>
      </c>
      <c r="F106" s="11">
        <v>55000</v>
      </c>
      <c r="G106" s="11">
        <f>VLOOKUP(B106,[2]Hoja6!$A$2:$C$493,3,0)</f>
        <v>1578.5</v>
      </c>
      <c r="H106" s="11">
        <f>VLOOKUP(B106,[2]Hoja6!$A$2:$D$493,4,0)</f>
        <v>1672</v>
      </c>
      <c r="I106" s="11">
        <f>VLOOKUP(B106,[2]Hoja6!$A$2:$E$493,5,0)</f>
        <v>2559.6799999999998</v>
      </c>
      <c r="J106" s="11">
        <f>VLOOKUP(B106,[2]Hoja6!$A$2:$F$493,6,0)</f>
        <v>25</v>
      </c>
      <c r="K106" s="11">
        <f t="shared" si="2"/>
        <v>5835.18</v>
      </c>
      <c r="L106" s="11">
        <f t="shared" si="3"/>
        <v>49164.82</v>
      </c>
      <c r="M106" s="46" t="s">
        <v>282</v>
      </c>
    </row>
    <row r="107" spans="1:13" x14ac:dyDescent="0.25">
      <c r="A107" s="42">
        <v>96</v>
      </c>
      <c r="B107" s="2" t="s">
        <v>946</v>
      </c>
      <c r="C107" s="20" t="s">
        <v>1168</v>
      </c>
      <c r="D107" s="20" t="s">
        <v>634</v>
      </c>
      <c r="E107" s="20" t="s">
        <v>559</v>
      </c>
      <c r="F107" s="11">
        <v>60000</v>
      </c>
      <c r="G107" s="11">
        <f>VLOOKUP(B107,[2]Hoja6!$A$2:$C$493,3,0)</f>
        <v>1722</v>
      </c>
      <c r="H107" s="11">
        <f>VLOOKUP(B107,[2]Hoja6!$A$2:$D$493,4,0)</f>
        <v>1824</v>
      </c>
      <c r="I107" s="11">
        <f>VLOOKUP(B107,[2]Hoja6!$A$2:$E$493,5,0)</f>
        <v>3486.68</v>
      </c>
      <c r="J107" s="11">
        <f>VLOOKUP(B107,[2]Hoja6!$A$2:$F$493,6,0)</f>
        <v>25</v>
      </c>
      <c r="K107" s="11">
        <f t="shared" si="2"/>
        <v>7057.68</v>
      </c>
      <c r="L107" s="11">
        <f t="shared" si="3"/>
        <v>52942.32</v>
      </c>
      <c r="M107" s="46" t="s">
        <v>281</v>
      </c>
    </row>
    <row r="108" spans="1:13" x14ac:dyDescent="0.25">
      <c r="A108" s="42">
        <v>97</v>
      </c>
      <c r="B108" s="2" t="s">
        <v>943</v>
      </c>
      <c r="C108" s="20" t="s">
        <v>1168</v>
      </c>
      <c r="D108" s="20" t="s">
        <v>634</v>
      </c>
      <c r="E108" s="20" t="s">
        <v>559</v>
      </c>
      <c r="F108" s="11">
        <v>60000</v>
      </c>
      <c r="G108" s="11">
        <f>VLOOKUP(B108,[2]Hoja6!$A$2:$C$493,3,0)</f>
        <v>1722</v>
      </c>
      <c r="H108" s="11">
        <f>VLOOKUP(B108,[2]Hoja6!$A$2:$D$493,4,0)</f>
        <v>1824</v>
      </c>
      <c r="I108" s="11">
        <f>VLOOKUP(B108,[2]Hoja6!$A$2:$E$493,5,0)</f>
        <v>3486.68</v>
      </c>
      <c r="J108" s="11">
        <f>VLOOKUP(B108,[2]Hoja6!$A$2:$F$493,6,0)</f>
        <v>12025</v>
      </c>
      <c r="K108" s="11">
        <f t="shared" si="2"/>
        <v>19057.68</v>
      </c>
      <c r="L108" s="11">
        <f t="shared" si="3"/>
        <v>40942.32</v>
      </c>
      <c r="M108" s="46" t="s">
        <v>281</v>
      </c>
    </row>
    <row r="109" spans="1:13" x14ac:dyDescent="0.25">
      <c r="A109" s="42">
        <v>98</v>
      </c>
      <c r="B109" s="2" t="s">
        <v>947</v>
      </c>
      <c r="C109" s="20" t="s">
        <v>1169</v>
      </c>
      <c r="D109" s="20" t="s">
        <v>634</v>
      </c>
      <c r="E109" s="20" t="s">
        <v>559</v>
      </c>
      <c r="F109" s="11">
        <v>60000</v>
      </c>
      <c r="G109" s="11">
        <f>VLOOKUP(B109,[2]Hoja6!$A$2:$C$493,3,0)</f>
        <v>1722</v>
      </c>
      <c r="H109" s="11">
        <f>VLOOKUP(B109,[2]Hoja6!$A$2:$D$493,4,0)</f>
        <v>1824</v>
      </c>
      <c r="I109" s="11">
        <f>VLOOKUP(B109,[2]Hoja6!$A$2:$E$493,5,0)</f>
        <v>3486.68</v>
      </c>
      <c r="J109" s="11">
        <f>VLOOKUP(B109,[2]Hoja6!$A$2:$F$493,6,0)</f>
        <v>25</v>
      </c>
      <c r="K109" s="11">
        <f t="shared" si="2"/>
        <v>7057.68</v>
      </c>
      <c r="L109" s="11">
        <f t="shared" si="3"/>
        <v>52942.32</v>
      </c>
      <c r="M109" s="46" t="s">
        <v>281</v>
      </c>
    </row>
    <row r="110" spans="1:13" x14ac:dyDescent="0.25">
      <c r="A110" s="42">
        <v>99</v>
      </c>
      <c r="B110" s="2" t="s">
        <v>1438</v>
      </c>
      <c r="C110" s="20" t="s">
        <v>1169</v>
      </c>
      <c r="D110" s="20" t="s">
        <v>6</v>
      </c>
      <c r="E110" s="20" t="s">
        <v>559</v>
      </c>
      <c r="F110" s="11">
        <v>60000</v>
      </c>
      <c r="G110" s="11">
        <f>VLOOKUP(B110,[2]Hoja6!$A$2:$C$493,3,0)</f>
        <v>1722</v>
      </c>
      <c r="H110" s="11">
        <f>VLOOKUP(B110,[2]Hoja6!$A$2:$D$493,4,0)</f>
        <v>1824</v>
      </c>
      <c r="I110" s="11">
        <f>VLOOKUP(B110,[2]Hoja6!$A$2:$E$493,5,0)</f>
        <v>3486.68</v>
      </c>
      <c r="J110" s="11">
        <f>VLOOKUP(B110,[2]Hoja6!$A$2:$F$493,6,0)</f>
        <v>25</v>
      </c>
      <c r="K110" s="11">
        <f t="shared" si="2"/>
        <v>7057.68</v>
      </c>
      <c r="L110" s="11">
        <f t="shared" si="3"/>
        <v>52942.32</v>
      </c>
      <c r="M110" s="46" t="s">
        <v>281</v>
      </c>
    </row>
    <row r="111" spans="1:13" x14ac:dyDescent="0.25">
      <c r="A111" s="42">
        <v>100</v>
      </c>
      <c r="B111" s="2" t="s">
        <v>449</v>
      </c>
      <c r="C111" s="20" t="s">
        <v>1068</v>
      </c>
      <c r="D111" s="20" t="s">
        <v>1120</v>
      </c>
      <c r="E111" s="20" t="s">
        <v>559</v>
      </c>
      <c r="F111" s="11">
        <v>42000</v>
      </c>
      <c r="G111" s="11">
        <f>VLOOKUP(B111,[2]Hoja6!$A$2:$C$493,3,0)</f>
        <v>1205.4000000000001</v>
      </c>
      <c r="H111" s="11">
        <f>VLOOKUP(B111,[2]Hoja6!$A$2:$D$493,4,0)</f>
        <v>1276.8</v>
      </c>
      <c r="I111" s="11">
        <f>VLOOKUP(B111,[2]Hoja6!$A$2:$E$493,5,0)</f>
        <v>467.6</v>
      </c>
      <c r="J111" s="11">
        <f>VLOOKUP(B111,[2]Hoja6!$A$2:$F$493,6,0)</f>
        <v>12494.919999999998</v>
      </c>
      <c r="K111" s="11">
        <f t="shared" si="2"/>
        <v>15444.719999999998</v>
      </c>
      <c r="L111" s="11">
        <f t="shared" si="3"/>
        <v>26555.280000000002</v>
      </c>
      <c r="M111" s="46" t="s">
        <v>281</v>
      </c>
    </row>
    <row r="112" spans="1:13" x14ac:dyDescent="0.25">
      <c r="A112" s="42">
        <v>101</v>
      </c>
      <c r="B112" s="2" t="s">
        <v>441</v>
      </c>
      <c r="C112" s="20" t="s">
        <v>1170</v>
      </c>
      <c r="D112" s="20" t="s">
        <v>1113</v>
      </c>
      <c r="E112" s="20" t="s">
        <v>813</v>
      </c>
      <c r="F112" s="11">
        <v>50000</v>
      </c>
      <c r="G112" s="11">
        <f>VLOOKUP(B112,[2]Hoja6!$A$2:$C$493,3,0)</f>
        <v>1435</v>
      </c>
      <c r="H112" s="11">
        <f>VLOOKUP(B112,[2]Hoja6!$A$2:$D$493,4,0)</f>
        <v>1520</v>
      </c>
      <c r="I112" s="11">
        <f>VLOOKUP(B112,[2]Hoja6!$A$2:$E$493,5,0)</f>
        <v>1854</v>
      </c>
      <c r="J112" s="11">
        <f>VLOOKUP(B112,[2]Hoja6!$A$2:$F$493,6,0)</f>
        <v>17602.349999999999</v>
      </c>
      <c r="K112" s="11">
        <f t="shared" si="2"/>
        <v>22411.35</v>
      </c>
      <c r="L112" s="11">
        <f t="shared" si="3"/>
        <v>27588.65</v>
      </c>
      <c r="M112" s="46" t="s">
        <v>282</v>
      </c>
    </row>
    <row r="113" spans="1:13" x14ac:dyDescent="0.25">
      <c r="A113" s="42">
        <v>102</v>
      </c>
      <c r="B113" s="2" t="s">
        <v>1091</v>
      </c>
      <c r="C113" s="20" t="s">
        <v>1170</v>
      </c>
      <c r="D113" s="20" t="s">
        <v>1107</v>
      </c>
      <c r="E113" s="20" t="s">
        <v>813</v>
      </c>
      <c r="F113" s="11">
        <v>32500</v>
      </c>
      <c r="G113" s="11">
        <f>VLOOKUP(B113,[2]Hoja6!$A$2:$C$493,3,0)</f>
        <v>932.75</v>
      </c>
      <c r="H113" s="11">
        <f>VLOOKUP(B113,[2]Hoja6!$A$2:$D$493,4,0)</f>
        <v>988</v>
      </c>
      <c r="I113" s="11">
        <f>VLOOKUP(B113,[2]Hoja6!$A$2:$E$493,5,0)</f>
        <v>0</v>
      </c>
      <c r="J113" s="11">
        <f>VLOOKUP(B113,[2]Hoja6!$A$2:$F$493,6,0)</f>
        <v>25</v>
      </c>
      <c r="K113" s="11">
        <f t="shared" si="2"/>
        <v>1945.75</v>
      </c>
      <c r="L113" s="11">
        <f t="shared" si="3"/>
        <v>30554.25</v>
      </c>
      <c r="M113" s="46" t="s">
        <v>282</v>
      </c>
    </row>
    <row r="114" spans="1:13" x14ac:dyDescent="0.25">
      <c r="A114" s="42">
        <v>103</v>
      </c>
      <c r="B114" s="2" t="s">
        <v>564</v>
      </c>
      <c r="C114" s="20" t="s">
        <v>1069</v>
      </c>
      <c r="D114" s="20" t="s">
        <v>982</v>
      </c>
      <c r="E114" s="20" t="s">
        <v>813</v>
      </c>
      <c r="F114" s="11">
        <v>30000</v>
      </c>
      <c r="G114" s="11">
        <f>VLOOKUP(B114,[2]Hoja6!$A$2:$C$493,3,0)</f>
        <v>861</v>
      </c>
      <c r="H114" s="11">
        <f>VLOOKUP(B114,[2]Hoja6!$A$2:$D$493,4,0)</f>
        <v>912</v>
      </c>
      <c r="I114" s="11">
        <f>VLOOKUP(B114,[2]Hoja6!$A$2:$E$493,5,0)</f>
        <v>0</v>
      </c>
      <c r="J114" s="11">
        <f>VLOOKUP(B114,[2]Hoja6!$A$2:$F$493,6,0)</f>
        <v>2125</v>
      </c>
      <c r="K114" s="11">
        <f t="shared" si="2"/>
        <v>3898</v>
      </c>
      <c r="L114" s="11">
        <f t="shared" si="3"/>
        <v>26102</v>
      </c>
      <c r="M114" s="46" t="s">
        <v>281</v>
      </c>
    </row>
    <row r="115" spans="1:13" x14ac:dyDescent="0.25">
      <c r="A115" s="42">
        <v>104</v>
      </c>
      <c r="B115" s="2" t="s">
        <v>566</v>
      </c>
      <c r="C115" s="20" t="s">
        <v>1069</v>
      </c>
      <c r="D115" s="20" t="s">
        <v>982</v>
      </c>
      <c r="E115" s="20" t="s">
        <v>813</v>
      </c>
      <c r="F115" s="11">
        <v>30000</v>
      </c>
      <c r="G115" s="11">
        <f>VLOOKUP(B115,[2]Hoja6!$A$2:$C$493,3,0)</f>
        <v>861</v>
      </c>
      <c r="H115" s="11">
        <f>VLOOKUP(B115,[2]Hoja6!$A$2:$D$493,4,0)</f>
        <v>912</v>
      </c>
      <c r="I115" s="11">
        <f>VLOOKUP(B115,[2]Hoja6!$A$2:$E$493,5,0)</f>
        <v>0</v>
      </c>
      <c r="J115" s="11">
        <f>VLOOKUP(B115,[2]Hoja6!$A$2:$F$493,6,0)</f>
        <v>3025</v>
      </c>
      <c r="K115" s="11">
        <f t="shared" si="2"/>
        <v>4798</v>
      </c>
      <c r="L115" s="11">
        <f t="shared" si="3"/>
        <v>25202</v>
      </c>
      <c r="M115" s="46" t="s">
        <v>281</v>
      </c>
    </row>
    <row r="116" spans="1:13" x14ac:dyDescent="0.25">
      <c r="A116" s="42">
        <v>105</v>
      </c>
      <c r="B116" s="2" t="s">
        <v>569</v>
      </c>
      <c r="C116" s="20" t="s">
        <v>1069</v>
      </c>
      <c r="D116" s="20" t="s">
        <v>982</v>
      </c>
      <c r="E116" s="20" t="s">
        <v>813</v>
      </c>
      <c r="F116" s="11">
        <v>30000</v>
      </c>
      <c r="G116" s="11">
        <f>VLOOKUP(B116,[2]Hoja6!$A$2:$C$493,3,0)</f>
        <v>861</v>
      </c>
      <c r="H116" s="11">
        <f>VLOOKUP(B116,[2]Hoja6!$A$2:$D$493,4,0)</f>
        <v>912</v>
      </c>
      <c r="I116" s="11">
        <f>VLOOKUP(B116,[2]Hoja6!$A$2:$E$493,5,0)</f>
        <v>0</v>
      </c>
      <c r="J116" s="11">
        <f>VLOOKUP(B116,[2]Hoja6!$A$2:$F$493,6,0)</f>
        <v>925</v>
      </c>
      <c r="K116" s="11">
        <f t="shared" si="2"/>
        <v>2698</v>
      </c>
      <c r="L116" s="11">
        <f t="shared" si="3"/>
        <v>27302</v>
      </c>
      <c r="M116" s="46" t="s">
        <v>281</v>
      </c>
    </row>
    <row r="117" spans="1:13" x14ac:dyDescent="0.25">
      <c r="A117" s="42">
        <v>106</v>
      </c>
      <c r="B117" s="2" t="s">
        <v>95</v>
      </c>
      <c r="C117" s="20" t="s">
        <v>19</v>
      </c>
      <c r="D117" s="20" t="s">
        <v>1222</v>
      </c>
      <c r="E117" s="20" t="s">
        <v>813</v>
      </c>
      <c r="F117" s="11">
        <v>31500</v>
      </c>
      <c r="G117" s="11">
        <f>VLOOKUP(B117,[2]Hoja6!$A$2:$C$493,3,0)</f>
        <v>904.05</v>
      </c>
      <c r="H117" s="11">
        <f>VLOOKUP(B117,[2]Hoja6!$A$2:$D$493,4,0)</f>
        <v>957.6</v>
      </c>
      <c r="I117" s="11">
        <f>VLOOKUP(B117,[2]Hoja6!$A$2:$E$493,5,0)</f>
        <v>0</v>
      </c>
      <c r="J117" s="11">
        <f>VLOOKUP(B117,[2]Hoja6!$A$2:$F$493,6,0)</f>
        <v>25</v>
      </c>
      <c r="K117" s="11">
        <f t="shared" si="2"/>
        <v>1886.65</v>
      </c>
      <c r="L117" s="11">
        <f t="shared" si="3"/>
        <v>29613.35</v>
      </c>
      <c r="M117" s="46" t="s">
        <v>281</v>
      </c>
    </row>
    <row r="118" spans="1:13" x14ac:dyDescent="0.25">
      <c r="A118" s="42">
        <v>107</v>
      </c>
      <c r="B118" s="2" t="s">
        <v>932</v>
      </c>
      <c r="C118" s="20" t="s">
        <v>19</v>
      </c>
      <c r="D118" s="20" t="s">
        <v>1117</v>
      </c>
      <c r="E118" s="20" t="s">
        <v>813</v>
      </c>
      <c r="F118" s="11">
        <v>35000</v>
      </c>
      <c r="G118" s="11">
        <f>VLOOKUP(B118,[2]Hoja6!$A$2:$C$493,3,0)</f>
        <v>1004.5</v>
      </c>
      <c r="H118" s="11">
        <f>VLOOKUP(B118,[2]Hoja6!$A$2:$D$493,4,0)</f>
        <v>1064</v>
      </c>
      <c r="I118" s="11">
        <f>VLOOKUP(B118,[2]Hoja6!$A$2:$E$493,5,0)</f>
        <v>0</v>
      </c>
      <c r="J118" s="11">
        <f>VLOOKUP(B118,[2]Hoja6!$A$2:$F$493,6,0)</f>
        <v>25</v>
      </c>
      <c r="K118" s="11">
        <f t="shared" si="2"/>
        <v>2093.5</v>
      </c>
      <c r="L118" s="11">
        <f t="shared" si="3"/>
        <v>32906.5</v>
      </c>
      <c r="M118" s="46" t="s">
        <v>282</v>
      </c>
    </row>
    <row r="119" spans="1:13" x14ac:dyDescent="0.25">
      <c r="A119" s="42">
        <v>108</v>
      </c>
      <c r="B119" s="2" t="s">
        <v>431</v>
      </c>
      <c r="C119" s="20" t="s">
        <v>19</v>
      </c>
      <c r="D119" s="20" t="s">
        <v>1120</v>
      </c>
      <c r="E119" s="20" t="s">
        <v>813</v>
      </c>
      <c r="F119" s="11">
        <v>42000</v>
      </c>
      <c r="G119" s="11">
        <f>VLOOKUP(B119,[2]Hoja6!$A$2:$C$493,3,0)</f>
        <v>1205.4000000000001</v>
      </c>
      <c r="H119" s="11">
        <f>VLOOKUP(B119,[2]Hoja6!$A$2:$D$493,4,0)</f>
        <v>1276.8</v>
      </c>
      <c r="I119" s="11">
        <f>VLOOKUP(B119,[2]Hoja6!$A$2:$E$493,5,0)</f>
        <v>724.92</v>
      </c>
      <c r="J119" s="11">
        <f>VLOOKUP(B119,[2]Hoja6!$A$2:$F$493,6,0)</f>
        <v>16429.379999999997</v>
      </c>
      <c r="K119" s="11">
        <f t="shared" si="2"/>
        <v>19636.499999999996</v>
      </c>
      <c r="L119" s="11">
        <f t="shared" si="3"/>
        <v>22363.500000000004</v>
      </c>
      <c r="M119" s="46" t="s">
        <v>282</v>
      </c>
    </row>
    <row r="120" spans="1:13" ht="15" customHeight="1" x14ac:dyDescent="0.25">
      <c r="A120" s="42">
        <v>109</v>
      </c>
      <c r="B120" s="2" t="s">
        <v>138</v>
      </c>
      <c r="C120" s="20" t="s">
        <v>19</v>
      </c>
      <c r="D120" s="20" t="s">
        <v>1213</v>
      </c>
      <c r="E120" s="20" t="s">
        <v>813</v>
      </c>
      <c r="F120" s="11">
        <v>42000</v>
      </c>
      <c r="G120" s="11">
        <f>VLOOKUP(B120,[2]Hoja6!$A$2:$C$493,3,0)</f>
        <v>1205.4000000000001</v>
      </c>
      <c r="H120" s="11">
        <f>VLOOKUP(B120,[2]Hoja6!$A$2:$D$493,4,0)</f>
        <v>1276.8</v>
      </c>
      <c r="I120" s="11">
        <f>VLOOKUP(B120,[2]Hoja6!$A$2:$E$493,5,0)</f>
        <v>724.92</v>
      </c>
      <c r="J120" s="11">
        <f>VLOOKUP(B120,[2]Hoja6!$A$2:$F$493,6,0)</f>
        <v>9421.5600000000013</v>
      </c>
      <c r="K120" s="11">
        <f t="shared" si="2"/>
        <v>12628.68</v>
      </c>
      <c r="L120" s="11">
        <f t="shared" si="3"/>
        <v>29371.32</v>
      </c>
      <c r="M120" s="46" t="s">
        <v>281</v>
      </c>
    </row>
    <row r="121" spans="1:13" x14ac:dyDescent="0.25">
      <c r="A121" s="42">
        <v>110</v>
      </c>
      <c r="B121" s="2" t="s">
        <v>434</v>
      </c>
      <c r="C121" s="20" t="s">
        <v>1070</v>
      </c>
      <c r="D121" s="20" t="s">
        <v>1107</v>
      </c>
      <c r="E121" s="20" t="s">
        <v>959</v>
      </c>
      <c r="F121" s="11">
        <v>80000</v>
      </c>
      <c r="G121" s="11">
        <f>VLOOKUP(B121,[2]Hoja6!$A$2:$C$493,3,0)</f>
        <v>2296</v>
      </c>
      <c r="H121" s="11">
        <f>VLOOKUP(B121,[2]Hoja6!$A$2:$D$493,4,0)</f>
        <v>2432</v>
      </c>
      <c r="I121" s="11">
        <f>VLOOKUP(B121,[2]Hoja6!$A$2:$E$493,5,0)</f>
        <v>7400.87</v>
      </c>
      <c r="J121" s="11">
        <f>VLOOKUP(B121,[2]Hoja6!$A$2:$F$493,6,0)</f>
        <v>25</v>
      </c>
      <c r="K121" s="11">
        <f t="shared" si="2"/>
        <v>12153.869999999999</v>
      </c>
      <c r="L121" s="11">
        <f t="shared" si="3"/>
        <v>67846.13</v>
      </c>
      <c r="M121" s="46" t="s">
        <v>282</v>
      </c>
    </row>
    <row r="122" spans="1:13" x14ac:dyDescent="0.25">
      <c r="A122" s="42">
        <v>111</v>
      </c>
      <c r="B122" s="2" t="s">
        <v>128</v>
      </c>
      <c r="C122" s="20" t="s">
        <v>19</v>
      </c>
      <c r="D122" s="20" t="s">
        <v>1122</v>
      </c>
      <c r="E122" s="20" t="s">
        <v>813</v>
      </c>
      <c r="F122" s="11">
        <v>50000</v>
      </c>
      <c r="G122" s="11">
        <f>VLOOKUP(B122,[2]Hoja6!$A$2:$C$493,3,0)</f>
        <v>1435</v>
      </c>
      <c r="H122" s="11">
        <f>VLOOKUP(B122,[2]Hoja6!$A$2:$D$493,4,0)</f>
        <v>1520</v>
      </c>
      <c r="I122" s="11">
        <f>VLOOKUP(B122,[2]Hoja6!$A$2:$E$493,5,0)</f>
        <v>1339.36</v>
      </c>
      <c r="J122" s="11">
        <f>VLOOKUP(B122,[2]Hoja6!$A$2:$F$493,6,0)</f>
        <v>15536.85</v>
      </c>
      <c r="K122" s="11">
        <f t="shared" si="2"/>
        <v>19831.21</v>
      </c>
      <c r="L122" s="11">
        <f t="shared" si="3"/>
        <v>30168.79</v>
      </c>
      <c r="M122" s="46" t="s">
        <v>281</v>
      </c>
    </row>
    <row r="123" spans="1:13" x14ac:dyDescent="0.25">
      <c r="A123" s="42">
        <v>112</v>
      </c>
      <c r="B123" s="2" t="s">
        <v>125</v>
      </c>
      <c r="C123" s="20" t="s">
        <v>19</v>
      </c>
      <c r="D123" s="20" t="s">
        <v>6</v>
      </c>
      <c r="E123" s="20" t="s">
        <v>813</v>
      </c>
      <c r="F123" s="11">
        <v>42000</v>
      </c>
      <c r="G123" s="11">
        <f>VLOOKUP(B123,[2]Hoja6!$A$2:$C$493,3,0)</f>
        <v>1205.4000000000001</v>
      </c>
      <c r="H123" s="11">
        <f>VLOOKUP(B123,[2]Hoja6!$A$2:$D$493,4,0)</f>
        <v>1276.8</v>
      </c>
      <c r="I123" s="11">
        <f>VLOOKUP(B123,[2]Hoja6!$A$2:$E$493,5,0)</f>
        <v>724.92</v>
      </c>
      <c r="J123" s="11">
        <f>VLOOKUP(B123,[2]Hoja6!$A$2:$F$493,6,0)</f>
        <v>1285</v>
      </c>
      <c r="K123" s="11">
        <f t="shared" si="2"/>
        <v>4492.12</v>
      </c>
      <c r="L123" s="11">
        <f t="shared" si="3"/>
        <v>37507.879999999997</v>
      </c>
      <c r="M123" s="46" t="s">
        <v>282</v>
      </c>
    </row>
    <row r="124" spans="1:13" x14ac:dyDescent="0.25">
      <c r="A124" s="42">
        <v>113</v>
      </c>
      <c r="B124" s="2" t="s">
        <v>120</v>
      </c>
      <c r="C124" s="20" t="s">
        <v>19</v>
      </c>
      <c r="D124" s="20" t="s">
        <v>4</v>
      </c>
      <c r="E124" s="20" t="s">
        <v>813</v>
      </c>
      <c r="F124" s="11">
        <v>42000</v>
      </c>
      <c r="G124" s="11">
        <f>VLOOKUP(B124,[2]Hoja6!$A$2:$C$493,3,0)</f>
        <v>1205.4000000000001</v>
      </c>
      <c r="H124" s="11">
        <f>VLOOKUP(B124,[2]Hoja6!$A$2:$D$493,4,0)</f>
        <v>1276.8</v>
      </c>
      <c r="I124" s="11">
        <f>VLOOKUP(B124,[2]Hoja6!$A$2:$E$493,5,0)</f>
        <v>724.92</v>
      </c>
      <c r="J124" s="11">
        <f>VLOOKUP(B124,[2]Hoja6!$A$2:$F$493,6,0)</f>
        <v>2382.37</v>
      </c>
      <c r="K124" s="11">
        <f t="shared" si="2"/>
        <v>5589.49</v>
      </c>
      <c r="L124" s="11">
        <f t="shared" si="3"/>
        <v>36410.51</v>
      </c>
      <c r="M124" s="46" t="s">
        <v>282</v>
      </c>
    </row>
    <row r="125" spans="1:13" x14ac:dyDescent="0.25">
      <c r="A125" s="42">
        <v>114</v>
      </c>
      <c r="B125" s="2" t="s">
        <v>445</v>
      </c>
      <c r="C125" s="20" t="s">
        <v>19</v>
      </c>
      <c r="D125" s="20" t="s">
        <v>1120</v>
      </c>
      <c r="E125" s="20" t="s">
        <v>813</v>
      </c>
      <c r="F125" s="11">
        <v>42000</v>
      </c>
      <c r="G125" s="11">
        <f>VLOOKUP(B125,[2]Hoja6!$A$2:$C$493,3,0)</f>
        <v>1205.4000000000001</v>
      </c>
      <c r="H125" s="11">
        <f>VLOOKUP(B125,[2]Hoja6!$A$2:$D$493,4,0)</f>
        <v>1276.8</v>
      </c>
      <c r="I125" s="11">
        <f>VLOOKUP(B125,[2]Hoja6!$A$2:$E$493,5,0)</f>
        <v>724.92</v>
      </c>
      <c r="J125" s="11">
        <f>VLOOKUP(B125,[2]Hoja6!$A$2:$F$493,6,0)</f>
        <v>7533.86</v>
      </c>
      <c r="K125" s="11">
        <f t="shared" si="2"/>
        <v>10740.98</v>
      </c>
      <c r="L125" s="11">
        <f t="shared" si="3"/>
        <v>31259.02</v>
      </c>
      <c r="M125" s="46" t="s">
        <v>282</v>
      </c>
    </row>
    <row r="126" spans="1:13" x14ac:dyDescent="0.25">
      <c r="A126" s="42">
        <v>115</v>
      </c>
      <c r="B126" s="2" t="s">
        <v>570</v>
      </c>
      <c r="C126" s="20" t="s">
        <v>19</v>
      </c>
      <c r="D126" s="20" t="s">
        <v>982</v>
      </c>
      <c r="E126" s="20" t="s">
        <v>813</v>
      </c>
      <c r="F126" s="11">
        <v>35000</v>
      </c>
      <c r="G126" s="11">
        <f>VLOOKUP(B126,[2]Hoja6!$A$2:$C$493,3,0)</f>
        <v>1004.5</v>
      </c>
      <c r="H126" s="11">
        <f>VLOOKUP(B126,[2]Hoja6!$A$2:$D$493,4,0)</f>
        <v>1064</v>
      </c>
      <c r="I126" s="11">
        <f>VLOOKUP(B126,[2]Hoja6!$A$2:$E$493,5,0)</f>
        <v>0</v>
      </c>
      <c r="J126" s="11">
        <f>VLOOKUP(B126,[2]Hoja6!$A$2:$F$493,6,0)</f>
        <v>1425</v>
      </c>
      <c r="K126" s="11">
        <f t="shared" si="2"/>
        <v>3493.5</v>
      </c>
      <c r="L126" s="11">
        <f t="shared" si="3"/>
        <v>31506.5</v>
      </c>
      <c r="M126" s="46" t="s">
        <v>281</v>
      </c>
    </row>
    <row r="127" spans="1:13" x14ac:dyDescent="0.25">
      <c r="A127" s="42">
        <v>116</v>
      </c>
      <c r="B127" s="2" t="s">
        <v>563</v>
      </c>
      <c r="C127" s="20" t="s">
        <v>19</v>
      </c>
      <c r="D127" s="20" t="s">
        <v>982</v>
      </c>
      <c r="E127" s="20" t="s">
        <v>813</v>
      </c>
      <c r="F127" s="11">
        <v>35000</v>
      </c>
      <c r="G127" s="11">
        <f>VLOOKUP(B127,[2]Hoja6!$A$2:$C$493,3,0)</f>
        <v>1004.5</v>
      </c>
      <c r="H127" s="11">
        <f>VLOOKUP(B127,[2]Hoja6!$A$2:$D$493,4,0)</f>
        <v>1064</v>
      </c>
      <c r="I127" s="11">
        <f>VLOOKUP(B127,[2]Hoja6!$A$2:$E$493,5,0)</f>
        <v>0</v>
      </c>
      <c r="J127" s="11">
        <f>VLOOKUP(B127,[2]Hoja6!$A$2:$F$493,6,0)</f>
        <v>9607.4399999999987</v>
      </c>
      <c r="K127" s="11">
        <f t="shared" si="2"/>
        <v>11675.939999999999</v>
      </c>
      <c r="L127" s="11">
        <f t="shared" si="3"/>
        <v>23324.06</v>
      </c>
      <c r="M127" s="46" t="s">
        <v>281</v>
      </c>
    </row>
    <row r="128" spans="1:13" x14ac:dyDescent="0.25">
      <c r="A128" s="42">
        <v>117</v>
      </c>
      <c r="B128" s="2" t="s">
        <v>565</v>
      </c>
      <c r="C128" s="20" t="s">
        <v>19</v>
      </c>
      <c r="D128" s="20" t="s">
        <v>982</v>
      </c>
      <c r="E128" s="20" t="s">
        <v>813</v>
      </c>
      <c r="F128" s="11">
        <v>35000</v>
      </c>
      <c r="G128" s="11">
        <f>VLOOKUP(B128,[2]Hoja6!$A$2:$C$493,3,0)</f>
        <v>1004.5</v>
      </c>
      <c r="H128" s="11">
        <f>VLOOKUP(B128,[2]Hoja6!$A$2:$D$493,4,0)</f>
        <v>1064</v>
      </c>
      <c r="I128" s="11">
        <f>VLOOKUP(B128,[2]Hoja6!$A$2:$E$493,5,0)</f>
        <v>0</v>
      </c>
      <c r="J128" s="11">
        <f>VLOOKUP(B128,[2]Hoja6!$A$2:$F$493,6,0)</f>
        <v>5648.65</v>
      </c>
      <c r="K128" s="11">
        <f t="shared" si="2"/>
        <v>7717.15</v>
      </c>
      <c r="L128" s="11">
        <f t="shared" si="3"/>
        <v>27282.85</v>
      </c>
      <c r="M128" s="46" t="s">
        <v>282</v>
      </c>
    </row>
    <row r="129" spans="1:13" x14ac:dyDescent="0.25">
      <c r="A129" s="42">
        <v>118</v>
      </c>
      <c r="B129" s="2" t="s">
        <v>567</v>
      </c>
      <c r="C129" s="20" t="s">
        <v>19</v>
      </c>
      <c r="D129" s="20" t="s">
        <v>982</v>
      </c>
      <c r="E129" s="20" t="s">
        <v>813</v>
      </c>
      <c r="F129" s="11">
        <v>35000</v>
      </c>
      <c r="G129" s="11">
        <f>VLOOKUP(B129,[2]Hoja6!$A$2:$C$493,3,0)</f>
        <v>1004.5</v>
      </c>
      <c r="H129" s="11">
        <f>VLOOKUP(B129,[2]Hoja6!$A$2:$D$493,4,0)</f>
        <v>1064</v>
      </c>
      <c r="I129" s="11">
        <f>VLOOKUP(B129,[2]Hoja6!$A$2:$E$493,5,0)</f>
        <v>0</v>
      </c>
      <c r="J129" s="11">
        <f>VLOOKUP(B129,[2]Hoja6!$A$2:$F$493,6,0)</f>
        <v>8332.5600000000013</v>
      </c>
      <c r="K129" s="11">
        <f t="shared" si="2"/>
        <v>10401.060000000001</v>
      </c>
      <c r="L129" s="11">
        <f t="shared" si="3"/>
        <v>24598.94</v>
      </c>
      <c r="M129" s="46" t="s">
        <v>281</v>
      </c>
    </row>
    <row r="130" spans="1:13" x14ac:dyDescent="0.25">
      <c r="A130" s="42">
        <v>119</v>
      </c>
      <c r="B130" s="2" t="s">
        <v>450</v>
      </c>
      <c r="C130" s="20" t="s">
        <v>19</v>
      </c>
      <c r="D130" s="20" t="s">
        <v>1113</v>
      </c>
      <c r="E130" s="20" t="s">
        <v>813</v>
      </c>
      <c r="F130" s="11">
        <v>35000</v>
      </c>
      <c r="G130" s="11">
        <f>VLOOKUP(B130,[2]Hoja6!$A$2:$C$493,3,0)</f>
        <v>1004.5</v>
      </c>
      <c r="H130" s="11">
        <f>VLOOKUP(B130,[2]Hoja6!$A$2:$D$493,4,0)</f>
        <v>1064</v>
      </c>
      <c r="I130" s="11">
        <f>VLOOKUP(B130,[2]Hoja6!$A$2:$E$493,5,0)</f>
        <v>0</v>
      </c>
      <c r="J130" s="11">
        <f>VLOOKUP(B130,[2]Hoja6!$A$2:$F$493,6,0)</f>
        <v>3830.01</v>
      </c>
      <c r="K130" s="11">
        <f t="shared" si="2"/>
        <v>5898.51</v>
      </c>
      <c r="L130" s="11">
        <f t="shared" si="3"/>
        <v>29101.489999999998</v>
      </c>
      <c r="M130" s="46" t="s">
        <v>282</v>
      </c>
    </row>
    <row r="131" spans="1:13" x14ac:dyDescent="0.25">
      <c r="A131" s="42">
        <v>120</v>
      </c>
      <c r="B131" s="2" t="s">
        <v>696</v>
      </c>
      <c r="C131" s="20" t="s">
        <v>19</v>
      </c>
      <c r="D131" s="20" t="s">
        <v>1113</v>
      </c>
      <c r="E131" s="20" t="s">
        <v>813</v>
      </c>
      <c r="F131" s="11">
        <v>5416.67</v>
      </c>
      <c r="G131" s="11">
        <f>VLOOKUP(B131,[2]Hoja6!$A$2:$C$493,3,0)</f>
        <v>155.46</v>
      </c>
      <c r="H131" s="11">
        <f>VLOOKUP(B131,[2]Hoja6!$A$2:$D$493,4,0)</f>
        <v>164.67</v>
      </c>
      <c r="I131" s="11">
        <f>VLOOKUP(B131,[2]Hoja6!$A$2:$E$493,5,0)</f>
        <v>0</v>
      </c>
      <c r="J131" s="11">
        <f>VLOOKUP(B131,[2]Hoja6!$A$2:$F$493,6,0)</f>
        <v>25</v>
      </c>
      <c r="K131" s="11">
        <f t="shared" si="2"/>
        <v>345.13</v>
      </c>
      <c r="L131" s="11">
        <f t="shared" si="3"/>
        <v>5071.54</v>
      </c>
      <c r="M131" s="46" t="s">
        <v>282</v>
      </c>
    </row>
    <row r="132" spans="1:13" x14ac:dyDescent="0.25">
      <c r="A132" s="42">
        <v>121</v>
      </c>
      <c r="B132" s="2" t="s">
        <v>115</v>
      </c>
      <c r="C132" s="20" t="s">
        <v>19</v>
      </c>
      <c r="D132" s="20" t="s">
        <v>146</v>
      </c>
      <c r="E132" s="20" t="s">
        <v>813</v>
      </c>
      <c r="F132" s="11">
        <v>42000</v>
      </c>
      <c r="G132" s="11">
        <f>VLOOKUP(B132,[2]Hoja6!$A$2:$C$493,3,0)</f>
        <v>1205.4000000000001</v>
      </c>
      <c r="H132" s="11">
        <f>VLOOKUP(B132,[2]Hoja6!$A$2:$D$493,4,0)</f>
        <v>1276.8</v>
      </c>
      <c r="I132" s="11">
        <f>VLOOKUP(B132,[2]Hoja6!$A$2:$E$493,5,0)</f>
        <v>724.92</v>
      </c>
      <c r="J132" s="11">
        <f>VLOOKUP(B132,[2]Hoja6!$A$2:$F$493,6,0)</f>
        <v>25</v>
      </c>
      <c r="K132" s="11">
        <f t="shared" si="2"/>
        <v>3232.12</v>
      </c>
      <c r="L132" s="11">
        <f t="shared" si="3"/>
        <v>38767.879999999997</v>
      </c>
      <c r="M132" s="46" t="s">
        <v>281</v>
      </c>
    </row>
    <row r="133" spans="1:13" x14ac:dyDescent="0.25">
      <c r="A133" s="42">
        <v>122</v>
      </c>
      <c r="B133" s="2" t="s">
        <v>167</v>
      </c>
      <c r="C133" s="20" t="s">
        <v>1170</v>
      </c>
      <c r="D133" s="20" t="s">
        <v>1101</v>
      </c>
      <c r="E133" s="20" t="s">
        <v>754</v>
      </c>
      <c r="F133" s="11">
        <v>50000</v>
      </c>
      <c r="G133" s="11">
        <f>VLOOKUP(B133,[2]Hoja6!$A$2:$C$493,3,0)</f>
        <v>1435</v>
      </c>
      <c r="H133" s="11">
        <f>VLOOKUP(B133,[2]Hoja6!$A$2:$D$493,4,0)</f>
        <v>1520</v>
      </c>
      <c r="I133" s="11">
        <f>VLOOKUP(B133,[2]Hoja6!$A$2:$E$493,5,0)</f>
        <v>1339.36</v>
      </c>
      <c r="J133" s="11">
        <f>VLOOKUP(B133,[2]Hoja6!$A$2:$F$493,6,0)</f>
        <v>5364.64</v>
      </c>
      <c r="K133" s="11">
        <f t="shared" si="2"/>
        <v>9659</v>
      </c>
      <c r="L133" s="11">
        <f t="shared" si="3"/>
        <v>40341</v>
      </c>
      <c r="M133" s="46" t="s">
        <v>282</v>
      </c>
    </row>
    <row r="134" spans="1:13" x14ac:dyDescent="0.25">
      <c r="A134" s="42">
        <v>123</v>
      </c>
      <c r="B134" s="2" t="s">
        <v>112</v>
      </c>
      <c r="C134" s="20" t="s">
        <v>19</v>
      </c>
      <c r="D134" s="20" t="s">
        <v>1225</v>
      </c>
      <c r="E134" s="20" t="s">
        <v>813</v>
      </c>
      <c r="F134" s="11">
        <v>42000</v>
      </c>
      <c r="G134" s="11">
        <f>VLOOKUP(B134,[2]Hoja6!$A$2:$C$493,3,0)</f>
        <v>1205.4000000000001</v>
      </c>
      <c r="H134" s="11">
        <f>VLOOKUP(B134,[2]Hoja6!$A$2:$D$493,4,0)</f>
        <v>1276.8</v>
      </c>
      <c r="I134" s="11">
        <f>VLOOKUP(B134,[2]Hoja6!$A$2:$E$493,5,0)</f>
        <v>724.92</v>
      </c>
      <c r="J134" s="11">
        <f>VLOOKUP(B134,[2]Hoja6!$A$2:$F$493,6,0)</f>
        <v>15218.03</v>
      </c>
      <c r="K134" s="11">
        <f t="shared" si="2"/>
        <v>18425.150000000001</v>
      </c>
      <c r="L134" s="11">
        <f t="shared" si="3"/>
        <v>23574.85</v>
      </c>
      <c r="M134" s="46" t="s">
        <v>282</v>
      </c>
    </row>
    <row r="135" spans="1:13" x14ac:dyDescent="0.25">
      <c r="A135" s="42">
        <v>124</v>
      </c>
      <c r="B135" s="2" t="s">
        <v>111</v>
      </c>
      <c r="C135" s="20" t="s">
        <v>19</v>
      </c>
      <c r="D135" s="20" t="s">
        <v>1122</v>
      </c>
      <c r="E135" s="20" t="s">
        <v>813</v>
      </c>
      <c r="F135" s="11">
        <v>50000</v>
      </c>
      <c r="G135" s="11">
        <f>VLOOKUP(B135,[2]Hoja6!$A$2:$C$493,3,0)</f>
        <v>1435</v>
      </c>
      <c r="H135" s="11">
        <f>VLOOKUP(B135,[2]Hoja6!$A$2:$D$493,4,0)</f>
        <v>1520</v>
      </c>
      <c r="I135" s="11">
        <f>VLOOKUP(B135,[2]Hoja6!$A$2:$E$493,5,0)</f>
        <v>1854</v>
      </c>
      <c r="J135" s="11">
        <f>VLOOKUP(B135,[2]Hoja6!$A$2:$F$493,6,0)</f>
        <v>1525</v>
      </c>
      <c r="K135" s="11">
        <f t="shared" si="2"/>
        <v>6334</v>
      </c>
      <c r="L135" s="11">
        <f t="shared" si="3"/>
        <v>43666</v>
      </c>
      <c r="M135" s="46" t="s">
        <v>282</v>
      </c>
    </row>
    <row r="136" spans="1:13" x14ac:dyDescent="0.25">
      <c r="A136" s="42">
        <v>125</v>
      </c>
      <c r="B136" s="2" t="s">
        <v>460</v>
      </c>
      <c r="C136" s="20" t="s">
        <v>19</v>
      </c>
      <c r="D136" s="20" t="s">
        <v>1213</v>
      </c>
      <c r="E136" s="20" t="s">
        <v>813</v>
      </c>
      <c r="F136" s="11">
        <v>42000</v>
      </c>
      <c r="G136" s="11">
        <f>VLOOKUP(B136,[2]Hoja6!$A$2:$C$493,3,0)</f>
        <v>1205.4000000000001</v>
      </c>
      <c r="H136" s="11">
        <f>VLOOKUP(B136,[2]Hoja6!$A$2:$D$493,4,0)</f>
        <v>1276.8</v>
      </c>
      <c r="I136" s="11">
        <f>VLOOKUP(B136,[2]Hoja6!$A$2:$E$493,5,0)</f>
        <v>724.92</v>
      </c>
      <c r="J136" s="11">
        <f>VLOOKUP(B136,[2]Hoja6!$A$2:$F$493,6,0)</f>
        <v>7323.57</v>
      </c>
      <c r="K136" s="11">
        <f t="shared" si="2"/>
        <v>10530.689999999999</v>
      </c>
      <c r="L136" s="11">
        <f t="shared" si="3"/>
        <v>31469.31</v>
      </c>
      <c r="M136" s="46" t="s">
        <v>281</v>
      </c>
    </row>
    <row r="137" spans="1:13" ht="15" customHeight="1" x14ac:dyDescent="0.25">
      <c r="A137" s="42">
        <v>126</v>
      </c>
      <c r="B137" s="2" t="s">
        <v>658</v>
      </c>
      <c r="C137" s="20" t="s">
        <v>19</v>
      </c>
      <c r="D137" s="20" t="s">
        <v>1118</v>
      </c>
      <c r="E137" s="20" t="s">
        <v>813</v>
      </c>
      <c r="F137" s="11">
        <v>42000</v>
      </c>
      <c r="G137" s="11">
        <f>VLOOKUP(B137,[2]Hoja6!$A$2:$C$493,3,0)</f>
        <v>1205.4000000000001</v>
      </c>
      <c r="H137" s="11">
        <f>VLOOKUP(B137,[2]Hoja6!$A$2:$D$493,4,0)</f>
        <v>1276.8</v>
      </c>
      <c r="I137" s="11">
        <f>VLOOKUP(B137,[2]Hoja6!$A$2:$E$493,5,0)</f>
        <v>724.92</v>
      </c>
      <c r="J137" s="11">
        <f>VLOOKUP(B137,[2]Hoja6!$A$2:$F$493,6,0)</f>
        <v>25</v>
      </c>
      <c r="K137" s="11">
        <f t="shared" si="2"/>
        <v>3232.12</v>
      </c>
      <c r="L137" s="11">
        <f t="shared" si="3"/>
        <v>38767.879999999997</v>
      </c>
      <c r="M137" s="46" t="s">
        <v>282</v>
      </c>
    </row>
    <row r="138" spans="1:13" x14ac:dyDescent="0.25">
      <c r="A138" s="42">
        <v>127</v>
      </c>
      <c r="B138" s="2" t="s">
        <v>722</v>
      </c>
      <c r="C138" s="20" t="s">
        <v>19</v>
      </c>
      <c r="D138" s="20" t="s">
        <v>1213</v>
      </c>
      <c r="E138" s="20" t="s">
        <v>813</v>
      </c>
      <c r="F138" s="11">
        <v>42000</v>
      </c>
      <c r="G138" s="11">
        <f>VLOOKUP(B138,[2]Hoja6!$A$2:$C$493,3,0)</f>
        <v>1205.4000000000001</v>
      </c>
      <c r="H138" s="11">
        <f>VLOOKUP(B138,[2]Hoja6!$A$2:$D$493,4,0)</f>
        <v>1276.8</v>
      </c>
      <c r="I138" s="11">
        <f>VLOOKUP(B138,[2]Hoja6!$A$2:$E$493,5,0)</f>
        <v>724.92</v>
      </c>
      <c r="J138" s="11">
        <f>VLOOKUP(B138,[2]Hoja6!$A$2:$F$493,6,0)</f>
        <v>11954.64</v>
      </c>
      <c r="K138" s="11">
        <f t="shared" si="2"/>
        <v>15161.759999999998</v>
      </c>
      <c r="L138" s="11">
        <f t="shared" si="3"/>
        <v>26838.240000000002</v>
      </c>
      <c r="M138" s="46" t="s">
        <v>281</v>
      </c>
    </row>
    <row r="139" spans="1:13" x14ac:dyDescent="0.25">
      <c r="A139" s="42">
        <v>128</v>
      </c>
      <c r="B139" s="2" t="s">
        <v>659</v>
      </c>
      <c r="C139" s="20" t="s">
        <v>19</v>
      </c>
      <c r="D139" s="20" t="s">
        <v>1125</v>
      </c>
      <c r="E139" s="20" t="s">
        <v>813</v>
      </c>
      <c r="F139" s="11">
        <v>42000</v>
      </c>
      <c r="G139" s="11">
        <f>VLOOKUP(B139,[2]Hoja6!$A$2:$C$493,3,0)</f>
        <v>1205.4000000000001</v>
      </c>
      <c r="H139" s="11">
        <f>VLOOKUP(B139,[2]Hoja6!$A$2:$D$493,4,0)</f>
        <v>1276.8</v>
      </c>
      <c r="I139" s="11">
        <f>VLOOKUP(B139,[2]Hoja6!$A$2:$E$493,5,0)</f>
        <v>724.92</v>
      </c>
      <c r="J139" s="11">
        <f>VLOOKUP(B139,[2]Hoja6!$A$2:$F$493,6,0)</f>
        <v>3385</v>
      </c>
      <c r="K139" s="11">
        <f t="shared" si="2"/>
        <v>6592.12</v>
      </c>
      <c r="L139" s="11">
        <f t="shared" si="3"/>
        <v>35407.879999999997</v>
      </c>
      <c r="M139" s="46" t="s">
        <v>282</v>
      </c>
    </row>
    <row r="140" spans="1:13" x14ac:dyDescent="0.25">
      <c r="A140" s="42">
        <v>129</v>
      </c>
      <c r="B140" s="2" t="s">
        <v>522</v>
      </c>
      <c r="C140" s="20" t="s">
        <v>19</v>
      </c>
      <c r="D140" s="20" t="s">
        <v>1220</v>
      </c>
      <c r="E140" s="20" t="s">
        <v>813</v>
      </c>
      <c r="F140" s="11">
        <v>42000</v>
      </c>
      <c r="G140" s="11">
        <f>VLOOKUP(B140,[2]Hoja6!$A$2:$C$493,3,0)</f>
        <v>1205.4000000000001</v>
      </c>
      <c r="H140" s="11">
        <f>VLOOKUP(B140,[2]Hoja6!$A$2:$D$493,4,0)</f>
        <v>1276.8</v>
      </c>
      <c r="I140" s="11">
        <f>VLOOKUP(B140,[2]Hoja6!$A$2:$E$493,5,0)</f>
        <v>724.92</v>
      </c>
      <c r="J140" s="11">
        <f>VLOOKUP(B140,[2]Hoja6!$A$2:$F$493,6,0)</f>
        <v>25</v>
      </c>
      <c r="K140" s="11">
        <f t="shared" si="2"/>
        <v>3232.12</v>
      </c>
      <c r="L140" s="11">
        <f t="shared" si="3"/>
        <v>38767.879999999997</v>
      </c>
      <c r="M140" s="46" t="s">
        <v>281</v>
      </c>
    </row>
    <row r="141" spans="1:13" x14ac:dyDescent="0.25">
      <c r="A141" s="42">
        <v>130</v>
      </c>
      <c r="B141" s="2" t="s">
        <v>52</v>
      </c>
      <c r="C141" s="20" t="s">
        <v>19</v>
      </c>
      <c r="D141" s="20" t="s">
        <v>1213</v>
      </c>
      <c r="E141" s="20" t="s">
        <v>813</v>
      </c>
      <c r="F141" s="11">
        <v>42000</v>
      </c>
      <c r="G141" s="11">
        <f>VLOOKUP(B141,[2]Hoja6!$A$2:$C$493,3,0)</f>
        <v>1205.4000000000001</v>
      </c>
      <c r="H141" s="11">
        <f>VLOOKUP(B141,[2]Hoja6!$A$2:$D$493,4,0)</f>
        <v>1276.8</v>
      </c>
      <c r="I141" s="11">
        <f>VLOOKUP(B141,[2]Hoja6!$A$2:$E$493,5,0)</f>
        <v>724.92</v>
      </c>
      <c r="J141" s="11">
        <f>VLOOKUP(B141,[2]Hoja6!$A$2:$F$493,6,0)</f>
        <v>6325</v>
      </c>
      <c r="K141" s="11">
        <f t="shared" ref="K141:K204" si="4">G141+H141+I141+J141</f>
        <v>9532.119999999999</v>
      </c>
      <c r="L141" s="11">
        <f t="shared" ref="L141:L204" si="5">F141-K141</f>
        <v>32467.88</v>
      </c>
      <c r="M141" s="46" t="s">
        <v>282</v>
      </c>
    </row>
    <row r="142" spans="1:13" x14ac:dyDescent="0.25">
      <c r="A142" s="42">
        <v>131</v>
      </c>
      <c r="B142" s="2" t="s">
        <v>496</v>
      </c>
      <c r="C142" s="20" t="s">
        <v>19</v>
      </c>
      <c r="D142" s="20" t="s">
        <v>1113</v>
      </c>
      <c r="E142" s="20" t="s">
        <v>813</v>
      </c>
      <c r="F142" s="11">
        <v>42000</v>
      </c>
      <c r="G142" s="11">
        <f>VLOOKUP(B142,[2]Hoja6!$A$2:$C$493,3,0)</f>
        <v>1205.4000000000001</v>
      </c>
      <c r="H142" s="11">
        <f>VLOOKUP(B142,[2]Hoja6!$A$2:$D$493,4,0)</f>
        <v>1276.8</v>
      </c>
      <c r="I142" s="11">
        <f>VLOOKUP(B142,[2]Hoja6!$A$2:$E$493,5,0)</f>
        <v>0</v>
      </c>
      <c r="J142" s="11">
        <f>VLOOKUP(B142,[2]Hoja6!$A$2:$F$493,6,0)</f>
        <v>25</v>
      </c>
      <c r="K142" s="11">
        <f t="shared" si="4"/>
        <v>2507.1999999999998</v>
      </c>
      <c r="L142" s="11">
        <f t="shared" si="5"/>
        <v>39492.800000000003</v>
      </c>
      <c r="M142" s="46" t="s">
        <v>281</v>
      </c>
    </row>
    <row r="143" spans="1:13" x14ac:dyDescent="0.25">
      <c r="A143" s="42">
        <v>132</v>
      </c>
      <c r="B143" s="2" t="s">
        <v>497</v>
      </c>
      <c r="C143" s="20" t="s">
        <v>19</v>
      </c>
      <c r="D143" s="20" t="s">
        <v>1117</v>
      </c>
      <c r="E143" s="20" t="s">
        <v>813</v>
      </c>
      <c r="F143" s="11">
        <v>42000</v>
      </c>
      <c r="G143" s="11">
        <f>VLOOKUP(B143,[2]Hoja6!$A$2:$C$493,3,0)</f>
        <v>1205.4000000000001</v>
      </c>
      <c r="H143" s="11">
        <f>VLOOKUP(B143,[2]Hoja6!$A$2:$D$493,4,0)</f>
        <v>1276.8</v>
      </c>
      <c r="I143" s="11">
        <f>VLOOKUP(B143,[2]Hoja6!$A$2:$E$493,5,0)</f>
        <v>724.92</v>
      </c>
      <c r="J143" s="11">
        <f>VLOOKUP(B143,[2]Hoja6!$A$2:$F$493,6,0)</f>
        <v>19409.64</v>
      </c>
      <c r="K143" s="11">
        <f t="shared" si="4"/>
        <v>22616.76</v>
      </c>
      <c r="L143" s="11">
        <f t="shared" si="5"/>
        <v>19383.240000000002</v>
      </c>
      <c r="M143" s="46" t="s">
        <v>282</v>
      </c>
    </row>
    <row r="144" spans="1:13" x14ac:dyDescent="0.25">
      <c r="A144" s="42">
        <v>133</v>
      </c>
      <c r="B144" s="2" t="s">
        <v>45</v>
      </c>
      <c r="C144" s="20" t="s">
        <v>19</v>
      </c>
      <c r="D144" s="20" t="s">
        <v>1122</v>
      </c>
      <c r="E144" s="20" t="s">
        <v>813</v>
      </c>
      <c r="F144" s="11">
        <v>50000</v>
      </c>
      <c r="G144" s="11">
        <f>VLOOKUP(B144,[2]Hoja6!$A$2:$C$493,3,0)</f>
        <v>1435</v>
      </c>
      <c r="H144" s="11">
        <f>VLOOKUP(B144,[2]Hoja6!$A$2:$D$493,4,0)</f>
        <v>1520</v>
      </c>
      <c r="I144" s="11">
        <f>VLOOKUP(B144,[2]Hoja6!$A$2:$E$493,5,0)</f>
        <v>1854</v>
      </c>
      <c r="J144" s="11">
        <f>VLOOKUP(B144,[2]Hoja6!$A$2:$F$493,6,0)</f>
        <v>1525</v>
      </c>
      <c r="K144" s="11">
        <f t="shared" si="4"/>
        <v>6334</v>
      </c>
      <c r="L144" s="11">
        <f t="shared" si="5"/>
        <v>43666</v>
      </c>
      <c r="M144" s="46" t="s">
        <v>282</v>
      </c>
    </row>
    <row r="145" spans="1:13" x14ac:dyDescent="0.25">
      <c r="A145" s="42">
        <v>134</v>
      </c>
      <c r="B145" s="2" t="s">
        <v>730</v>
      </c>
      <c r="C145" s="20" t="s">
        <v>19</v>
      </c>
      <c r="D145" s="20" t="s">
        <v>1229</v>
      </c>
      <c r="E145" s="20" t="s">
        <v>813</v>
      </c>
      <c r="F145" s="11">
        <v>42000</v>
      </c>
      <c r="G145" s="11">
        <f>VLOOKUP(B145,[2]Hoja6!$A$2:$C$493,3,0)</f>
        <v>1205.4000000000001</v>
      </c>
      <c r="H145" s="11">
        <f>VLOOKUP(B145,[2]Hoja6!$A$2:$D$493,4,0)</f>
        <v>1276.8</v>
      </c>
      <c r="I145" s="11">
        <f>VLOOKUP(B145,[2]Hoja6!$A$2:$E$493,5,0)</f>
        <v>724.92</v>
      </c>
      <c r="J145" s="11">
        <f>VLOOKUP(B145,[2]Hoja6!$A$2:$F$493,6,0)</f>
        <v>3093.12</v>
      </c>
      <c r="K145" s="11">
        <f t="shared" si="4"/>
        <v>6300.24</v>
      </c>
      <c r="L145" s="11">
        <f t="shared" si="5"/>
        <v>35699.760000000002</v>
      </c>
      <c r="M145" s="46" t="s">
        <v>282</v>
      </c>
    </row>
    <row r="146" spans="1:13" x14ac:dyDescent="0.25">
      <c r="A146" s="42">
        <v>135</v>
      </c>
      <c r="B146" s="2" t="s">
        <v>26</v>
      </c>
      <c r="C146" s="20" t="s">
        <v>19</v>
      </c>
      <c r="D146" s="20" t="s">
        <v>4</v>
      </c>
      <c r="E146" s="20" t="s">
        <v>813</v>
      </c>
      <c r="F146" s="11">
        <v>42000</v>
      </c>
      <c r="G146" s="11">
        <f>VLOOKUP(B146,[2]Hoja6!$A$2:$C$493,3,0)</f>
        <v>1205.4000000000001</v>
      </c>
      <c r="H146" s="11">
        <f>VLOOKUP(B146,[2]Hoja6!$A$2:$D$493,4,0)</f>
        <v>1276.8</v>
      </c>
      <c r="I146" s="11">
        <f>VLOOKUP(B146,[2]Hoja6!$A$2:$E$493,5,0)</f>
        <v>724.92</v>
      </c>
      <c r="J146" s="11">
        <f>VLOOKUP(B146,[2]Hoja6!$A$2:$F$493,6,0)</f>
        <v>2025</v>
      </c>
      <c r="K146" s="11">
        <f t="shared" si="4"/>
        <v>5232.12</v>
      </c>
      <c r="L146" s="11">
        <f t="shared" si="5"/>
        <v>36767.879999999997</v>
      </c>
      <c r="M146" s="46" t="s">
        <v>282</v>
      </c>
    </row>
    <row r="147" spans="1:13" x14ac:dyDescent="0.25">
      <c r="A147" s="42">
        <v>136</v>
      </c>
      <c r="B147" s="2" t="s">
        <v>505</v>
      </c>
      <c r="C147" s="20" t="s">
        <v>19</v>
      </c>
      <c r="D147" s="20" t="s">
        <v>148</v>
      </c>
      <c r="E147" s="20" t="s">
        <v>813</v>
      </c>
      <c r="F147" s="11">
        <v>42000</v>
      </c>
      <c r="G147" s="11">
        <f>VLOOKUP(B147,[2]Hoja6!$A$2:$C$493,3,0)</f>
        <v>1205.4000000000001</v>
      </c>
      <c r="H147" s="11">
        <f>VLOOKUP(B147,[2]Hoja6!$A$2:$D$493,4,0)</f>
        <v>1276.8</v>
      </c>
      <c r="I147" s="11">
        <f>VLOOKUP(B147,[2]Hoja6!$A$2:$E$493,5,0)</f>
        <v>724.92</v>
      </c>
      <c r="J147" s="11">
        <f>VLOOKUP(B147,[2]Hoja6!$A$2:$F$493,6,0)</f>
        <v>4563.9799999999996</v>
      </c>
      <c r="K147" s="11">
        <f t="shared" si="4"/>
        <v>7771.0999999999995</v>
      </c>
      <c r="L147" s="11">
        <f t="shared" si="5"/>
        <v>34228.9</v>
      </c>
      <c r="M147" s="46" t="s">
        <v>282</v>
      </c>
    </row>
    <row r="148" spans="1:13" x14ac:dyDescent="0.25">
      <c r="A148" s="42">
        <v>137</v>
      </c>
      <c r="B148" s="2" t="s">
        <v>636</v>
      </c>
      <c r="C148" s="20" t="s">
        <v>19</v>
      </c>
      <c r="D148" s="20" t="s">
        <v>1113</v>
      </c>
      <c r="E148" s="20" t="s">
        <v>813</v>
      </c>
      <c r="F148" s="11">
        <v>42000</v>
      </c>
      <c r="G148" s="11">
        <f>VLOOKUP(B148,[2]Hoja6!$A$2:$C$493,3,0)</f>
        <v>1205.4000000000001</v>
      </c>
      <c r="H148" s="11">
        <f>VLOOKUP(B148,[2]Hoja6!$A$2:$D$493,4,0)</f>
        <v>1276.8</v>
      </c>
      <c r="I148" s="11">
        <f>VLOOKUP(B148,[2]Hoja6!$A$2:$E$493,5,0)</f>
        <v>724.92</v>
      </c>
      <c r="J148" s="11">
        <f>VLOOKUP(B148,[2]Hoja6!$A$2:$F$493,6,0)</f>
        <v>13745.6</v>
      </c>
      <c r="K148" s="11">
        <f t="shared" si="4"/>
        <v>16952.72</v>
      </c>
      <c r="L148" s="11">
        <f t="shared" si="5"/>
        <v>25047.279999999999</v>
      </c>
      <c r="M148" s="46" t="s">
        <v>281</v>
      </c>
    </row>
    <row r="149" spans="1:13" x14ac:dyDescent="0.25">
      <c r="A149" s="42">
        <v>138</v>
      </c>
      <c r="B149" s="2" t="s">
        <v>21</v>
      </c>
      <c r="C149" s="20" t="s">
        <v>19</v>
      </c>
      <c r="D149" s="20" t="s">
        <v>4</v>
      </c>
      <c r="E149" s="20" t="s">
        <v>813</v>
      </c>
      <c r="F149" s="11">
        <v>40000</v>
      </c>
      <c r="G149" s="11">
        <f>VLOOKUP(B149,[2]Hoja6!$A$2:$C$493,3,0)</f>
        <v>1148</v>
      </c>
      <c r="H149" s="11">
        <f>VLOOKUP(B149,[2]Hoja6!$A$2:$D$493,4,0)</f>
        <v>1216</v>
      </c>
      <c r="I149" s="11">
        <f>VLOOKUP(B149,[2]Hoja6!$A$2:$E$493,5,0)</f>
        <v>442.65</v>
      </c>
      <c r="J149" s="11">
        <f>VLOOKUP(B149,[2]Hoja6!$A$2:$F$493,6,0)</f>
        <v>25</v>
      </c>
      <c r="K149" s="11">
        <f t="shared" si="4"/>
        <v>2831.65</v>
      </c>
      <c r="L149" s="11">
        <f t="shared" si="5"/>
        <v>37168.35</v>
      </c>
      <c r="M149" s="46" t="s">
        <v>281</v>
      </c>
    </row>
    <row r="150" spans="1:13" x14ac:dyDescent="0.25">
      <c r="A150" s="42">
        <v>139</v>
      </c>
      <c r="B150" s="2" t="s">
        <v>20</v>
      </c>
      <c r="C150" s="20" t="s">
        <v>19</v>
      </c>
      <c r="D150" s="20" t="s">
        <v>1124</v>
      </c>
      <c r="E150" s="20" t="s">
        <v>813</v>
      </c>
      <c r="F150" s="11">
        <v>42000</v>
      </c>
      <c r="G150" s="11">
        <f>VLOOKUP(B150,[2]Hoja6!$A$2:$C$493,3,0)</f>
        <v>1205.4000000000001</v>
      </c>
      <c r="H150" s="11">
        <f>VLOOKUP(B150,[2]Hoja6!$A$2:$D$493,4,0)</f>
        <v>1276.8</v>
      </c>
      <c r="I150" s="11">
        <f>VLOOKUP(B150,[2]Hoja6!$A$2:$E$493,5,0)</f>
        <v>724.92</v>
      </c>
      <c r="J150" s="11">
        <f>VLOOKUP(B150,[2]Hoja6!$A$2:$F$493,6,0)</f>
        <v>2545</v>
      </c>
      <c r="K150" s="11">
        <f t="shared" si="4"/>
        <v>5752.12</v>
      </c>
      <c r="L150" s="11">
        <f t="shared" si="5"/>
        <v>36247.879999999997</v>
      </c>
      <c r="M150" s="46" t="s">
        <v>282</v>
      </c>
    </row>
    <row r="151" spans="1:13" x14ac:dyDescent="0.25">
      <c r="A151" s="42">
        <v>140</v>
      </c>
      <c r="B151" s="2" t="s">
        <v>506</v>
      </c>
      <c r="C151" s="20" t="s">
        <v>19</v>
      </c>
      <c r="D151" s="20" t="s">
        <v>144</v>
      </c>
      <c r="E151" s="20" t="s">
        <v>813</v>
      </c>
      <c r="F151" s="11">
        <v>42000</v>
      </c>
      <c r="G151" s="11">
        <f>VLOOKUP(B151,[2]Hoja6!$A$2:$C$493,3,0)</f>
        <v>1205.4000000000001</v>
      </c>
      <c r="H151" s="11">
        <f>VLOOKUP(B151,[2]Hoja6!$A$2:$D$493,4,0)</f>
        <v>1276.8</v>
      </c>
      <c r="I151" s="11">
        <f>VLOOKUP(B151,[2]Hoja6!$A$2:$E$493,5,0)</f>
        <v>724.92</v>
      </c>
      <c r="J151" s="11">
        <f>VLOOKUP(B151,[2]Hoja6!$A$2:$F$493,6,0)</f>
        <v>25</v>
      </c>
      <c r="K151" s="11">
        <f t="shared" si="4"/>
        <v>3232.12</v>
      </c>
      <c r="L151" s="11">
        <f t="shared" si="5"/>
        <v>38767.879999999997</v>
      </c>
      <c r="M151" s="46" t="s">
        <v>282</v>
      </c>
    </row>
    <row r="152" spans="1:13" x14ac:dyDescent="0.25">
      <c r="A152" s="42">
        <v>141</v>
      </c>
      <c r="B152" s="2" t="s">
        <v>428</v>
      </c>
      <c r="C152" s="20" t="s">
        <v>19</v>
      </c>
      <c r="D152" s="20" t="s">
        <v>982</v>
      </c>
      <c r="E152" s="20" t="s">
        <v>813</v>
      </c>
      <c r="F152" s="11">
        <v>42000</v>
      </c>
      <c r="G152" s="11">
        <f>VLOOKUP(B152,[2]Hoja6!$A$2:$C$493,3,0)</f>
        <v>1205.4000000000001</v>
      </c>
      <c r="H152" s="11">
        <f>VLOOKUP(B152,[2]Hoja6!$A$2:$D$493,4,0)</f>
        <v>1276.8</v>
      </c>
      <c r="I152" s="11">
        <f>VLOOKUP(B152,[2]Hoja6!$A$2:$E$493,5,0)</f>
        <v>724.92</v>
      </c>
      <c r="J152" s="11">
        <f>VLOOKUP(B152,[2]Hoja6!$A$2:$F$493,6,0)</f>
        <v>25</v>
      </c>
      <c r="K152" s="11">
        <f t="shared" si="4"/>
        <v>3232.12</v>
      </c>
      <c r="L152" s="11">
        <f t="shared" si="5"/>
        <v>38767.879999999997</v>
      </c>
      <c r="M152" s="46" t="s">
        <v>282</v>
      </c>
    </row>
    <row r="153" spans="1:13" x14ac:dyDescent="0.25">
      <c r="A153" s="42">
        <v>142</v>
      </c>
      <c r="B153" s="2" t="s">
        <v>642</v>
      </c>
      <c r="C153" s="20" t="s">
        <v>19</v>
      </c>
      <c r="D153" s="20" t="s">
        <v>1220</v>
      </c>
      <c r="E153" s="20" t="s">
        <v>813</v>
      </c>
      <c r="F153" s="11">
        <v>7000</v>
      </c>
      <c r="G153" s="11">
        <f>VLOOKUP(B153,[2]Hoja6!$A$2:$C$493,3,0)</f>
        <v>200.9</v>
      </c>
      <c r="H153" s="11">
        <f>VLOOKUP(B153,[2]Hoja6!$A$2:$D$493,4,0)</f>
        <v>212.8</v>
      </c>
      <c r="I153" s="11">
        <f>VLOOKUP(B153,[2]Hoja6!$A$2:$E$493,5,0)</f>
        <v>0</v>
      </c>
      <c r="J153" s="11">
        <f>VLOOKUP(B153,[2]Hoja6!$A$2:$F$493,6,0)</f>
        <v>25</v>
      </c>
      <c r="K153" s="11">
        <f t="shared" si="4"/>
        <v>438.70000000000005</v>
      </c>
      <c r="L153" s="11">
        <f t="shared" si="5"/>
        <v>6561.3</v>
      </c>
      <c r="M153" s="46" t="s">
        <v>281</v>
      </c>
    </row>
    <row r="154" spans="1:13" x14ac:dyDescent="0.25">
      <c r="A154" s="42">
        <v>143</v>
      </c>
      <c r="B154" s="2" t="s">
        <v>455</v>
      </c>
      <c r="C154" s="20" t="s">
        <v>19</v>
      </c>
      <c r="D154" s="20" t="s">
        <v>1120</v>
      </c>
      <c r="E154" s="20" t="s">
        <v>813</v>
      </c>
      <c r="F154" s="11">
        <v>42000</v>
      </c>
      <c r="G154" s="11">
        <f>VLOOKUP(B154,[2]Hoja6!$A$2:$C$493,3,0)</f>
        <v>1205.4000000000001</v>
      </c>
      <c r="H154" s="11">
        <f>VLOOKUP(B154,[2]Hoja6!$A$2:$D$493,4,0)</f>
        <v>1276.8</v>
      </c>
      <c r="I154" s="11">
        <f>VLOOKUP(B154,[2]Hoja6!$A$2:$E$493,5,0)</f>
        <v>724.92</v>
      </c>
      <c r="J154" s="11">
        <f>VLOOKUP(B154,[2]Hoja6!$A$2:$F$493,6,0)</f>
        <v>13413.98</v>
      </c>
      <c r="K154" s="11">
        <f t="shared" si="4"/>
        <v>16621.099999999999</v>
      </c>
      <c r="L154" s="11">
        <f t="shared" si="5"/>
        <v>25378.9</v>
      </c>
      <c r="M154" s="46" t="s">
        <v>282</v>
      </c>
    </row>
    <row r="155" spans="1:13" x14ac:dyDescent="0.25">
      <c r="A155" s="42">
        <v>144</v>
      </c>
      <c r="B155" s="2" t="s">
        <v>467</v>
      </c>
      <c r="C155" s="20" t="s">
        <v>19</v>
      </c>
      <c r="D155" s="20" t="s">
        <v>1122</v>
      </c>
      <c r="E155" s="20" t="s">
        <v>813</v>
      </c>
      <c r="F155" s="11">
        <v>50000</v>
      </c>
      <c r="G155" s="11">
        <f>VLOOKUP(B155,[2]Hoja6!$A$2:$C$493,3,0)</f>
        <v>1435</v>
      </c>
      <c r="H155" s="11">
        <f>VLOOKUP(B155,[2]Hoja6!$A$2:$D$493,4,0)</f>
        <v>1520</v>
      </c>
      <c r="I155" s="11">
        <f>VLOOKUP(B155,[2]Hoja6!$A$2:$E$493,5,0)</f>
        <v>1854</v>
      </c>
      <c r="J155" s="11">
        <f>VLOOKUP(B155,[2]Hoja6!$A$2:$F$493,6,0)</f>
        <v>6025</v>
      </c>
      <c r="K155" s="11">
        <f t="shared" si="4"/>
        <v>10834</v>
      </c>
      <c r="L155" s="11">
        <f t="shared" si="5"/>
        <v>39166</v>
      </c>
      <c r="M155" s="46" t="s">
        <v>282</v>
      </c>
    </row>
    <row r="156" spans="1:13" x14ac:dyDescent="0.25">
      <c r="A156" s="42">
        <v>145</v>
      </c>
      <c r="B156" s="2" t="s">
        <v>118</v>
      </c>
      <c r="C156" s="20" t="s">
        <v>19</v>
      </c>
      <c r="D156" s="20" t="s">
        <v>1213</v>
      </c>
      <c r="E156" s="20" t="s">
        <v>813</v>
      </c>
      <c r="F156" s="11">
        <v>32500</v>
      </c>
      <c r="G156" s="11">
        <f>VLOOKUP(B156,[2]Hoja6!$A$2:$C$493,3,0)</f>
        <v>932.75</v>
      </c>
      <c r="H156" s="11">
        <f>VLOOKUP(B156,[2]Hoja6!$A$2:$D$493,4,0)</f>
        <v>988</v>
      </c>
      <c r="I156" s="11">
        <f>VLOOKUP(B156,[2]Hoja6!$A$2:$E$493,5,0)</f>
        <v>0</v>
      </c>
      <c r="J156" s="11">
        <f>VLOOKUP(B156,[2]Hoja6!$A$2:$F$493,6,0)</f>
        <v>8448.32</v>
      </c>
      <c r="K156" s="11">
        <f t="shared" si="4"/>
        <v>10369.07</v>
      </c>
      <c r="L156" s="11">
        <f t="shared" si="5"/>
        <v>22130.93</v>
      </c>
      <c r="M156" s="46" t="s">
        <v>282</v>
      </c>
    </row>
    <row r="157" spans="1:13" x14ac:dyDescent="0.25">
      <c r="A157" s="42">
        <v>146</v>
      </c>
      <c r="B157" s="2" t="s">
        <v>480</v>
      </c>
      <c r="C157" s="20" t="s">
        <v>19</v>
      </c>
      <c r="D157" s="20" t="s">
        <v>1213</v>
      </c>
      <c r="E157" s="20" t="s">
        <v>813</v>
      </c>
      <c r="F157" s="11">
        <v>42000</v>
      </c>
      <c r="G157" s="11">
        <f>VLOOKUP(B157,[2]Hoja6!$A$2:$C$493,3,0)</f>
        <v>1205.4000000000001</v>
      </c>
      <c r="H157" s="11">
        <f>VLOOKUP(B157,[2]Hoja6!$A$2:$D$493,4,0)</f>
        <v>1276.8</v>
      </c>
      <c r="I157" s="11">
        <f>VLOOKUP(B157,[2]Hoja6!$A$2:$E$493,5,0)</f>
        <v>724.92</v>
      </c>
      <c r="J157" s="11">
        <f>VLOOKUP(B157,[2]Hoja6!$A$2:$F$493,6,0)</f>
        <v>5485</v>
      </c>
      <c r="K157" s="11">
        <f t="shared" si="4"/>
        <v>8692.119999999999</v>
      </c>
      <c r="L157" s="11">
        <f t="shared" si="5"/>
        <v>33307.880000000005</v>
      </c>
      <c r="M157" s="46" t="s">
        <v>282</v>
      </c>
    </row>
    <row r="158" spans="1:13" x14ac:dyDescent="0.25">
      <c r="A158" s="42">
        <v>147</v>
      </c>
      <c r="B158" s="2" t="s">
        <v>61</v>
      </c>
      <c r="C158" s="20" t="s">
        <v>19</v>
      </c>
      <c r="D158" s="20" t="s">
        <v>1106</v>
      </c>
      <c r="E158" s="20" t="s">
        <v>813</v>
      </c>
      <c r="F158" s="11">
        <v>42000</v>
      </c>
      <c r="G158" s="11">
        <f>VLOOKUP(B158,[2]Hoja6!$A$2:$C$493,3,0)</f>
        <v>1205.4000000000001</v>
      </c>
      <c r="H158" s="11">
        <f>VLOOKUP(B158,[2]Hoja6!$A$2:$D$493,4,0)</f>
        <v>1276.8</v>
      </c>
      <c r="I158" s="11">
        <f>VLOOKUP(B158,[2]Hoja6!$A$2:$E$493,5,0)</f>
        <v>724.92</v>
      </c>
      <c r="J158" s="11">
        <f>VLOOKUP(B158,[2]Hoja6!$A$2:$F$493,6,0)</f>
        <v>8778.380000000001</v>
      </c>
      <c r="K158" s="11">
        <f t="shared" si="4"/>
        <v>11985.5</v>
      </c>
      <c r="L158" s="11">
        <f t="shared" si="5"/>
        <v>30014.5</v>
      </c>
      <c r="M158" s="46" t="s">
        <v>282</v>
      </c>
    </row>
    <row r="159" spans="1:13" x14ac:dyDescent="0.25">
      <c r="A159" s="42">
        <v>148</v>
      </c>
      <c r="B159" s="2" t="s">
        <v>855</v>
      </c>
      <c r="C159" s="20" t="s">
        <v>19</v>
      </c>
      <c r="D159" s="20" t="s">
        <v>1213</v>
      </c>
      <c r="E159" s="20" t="s">
        <v>813</v>
      </c>
      <c r="F159" s="11">
        <v>35000</v>
      </c>
      <c r="G159" s="11">
        <f>VLOOKUP(B159,[2]Hoja6!$A$2:$C$493,3,0)</f>
        <v>1004.5</v>
      </c>
      <c r="H159" s="11">
        <f>VLOOKUP(B159,[2]Hoja6!$A$2:$D$493,4,0)</f>
        <v>1064</v>
      </c>
      <c r="I159" s="11">
        <f>VLOOKUP(B159,[2]Hoja6!$A$2:$E$493,5,0)</f>
        <v>0</v>
      </c>
      <c r="J159" s="11">
        <f>VLOOKUP(B159,[2]Hoja6!$A$2:$F$493,6,0)</f>
        <v>2125</v>
      </c>
      <c r="K159" s="11">
        <f t="shared" si="4"/>
        <v>4193.5</v>
      </c>
      <c r="L159" s="11">
        <f t="shared" si="5"/>
        <v>30806.5</v>
      </c>
      <c r="M159" s="46" t="s">
        <v>282</v>
      </c>
    </row>
    <row r="160" spans="1:13" x14ac:dyDescent="0.25">
      <c r="A160" s="42">
        <v>149</v>
      </c>
      <c r="B160" s="2" t="s">
        <v>86</v>
      </c>
      <c r="C160" s="20" t="s">
        <v>19</v>
      </c>
      <c r="D160" s="20" t="s">
        <v>1226</v>
      </c>
      <c r="E160" s="20" t="s">
        <v>813</v>
      </c>
      <c r="F160" s="11">
        <v>42000</v>
      </c>
      <c r="G160" s="11">
        <f>VLOOKUP(B160,[2]Hoja6!$A$2:$C$493,3,0)</f>
        <v>1205.4000000000001</v>
      </c>
      <c r="H160" s="11">
        <f>VLOOKUP(B160,[2]Hoja6!$A$2:$D$493,4,0)</f>
        <v>1276.8</v>
      </c>
      <c r="I160" s="11">
        <f>VLOOKUP(B160,[2]Hoja6!$A$2:$E$493,5,0)</f>
        <v>724.92</v>
      </c>
      <c r="J160" s="11">
        <f>VLOOKUP(B160,[2]Hoja6!$A$2:$F$493,6,0)</f>
        <v>8727.9399999999987</v>
      </c>
      <c r="K160" s="11">
        <f t="shared" si="4"/>
        <v>11935.059999999998</v>
      </c>
      <c r="L160" s="11">
        <f t="shared" si="5"/>
        <v>30064.940000000002</v>
      </c>
      <c r="M160" s="46" t="s">
        <v>281</v>
      </c>
    </row>
    <row r="161" spans="1:13" x14ac:dyDescent="0.25">
      <c r="A161" s="42">
        <v>150</v>
      </c>
      <c r="B161" s="2" t="s">
        <v>498</v>
      </c>
      <c r="C161" s="20" t="s">
        <v>19</v>
      </c>
      <c r="D161" s="20" t="s">
        <v>1230</v>
      </c>
      <c r="E161" s="20" t="s">
        <v>813</v>
      </c>
      <c r="F161" s="11">
        <v>42000</v>
      </c>
      <c r="G161" s="11">
        <f>VLOOKUP(B161,[2]Hoja6!$A$2:$C$493,3,0)</f>
        <v>1205.4000000000001</v>
      </c>
      <c r="H161" s="11">
        <f>VLOOKUP(B161,[2]Hoja6!$A$2:$D$493,4,0)</f>
        <v>1276.8</v>
      </c>
      <c r="I161" s="11">
        <f>VLOOKUP(B161,[2]Hoja6!$A$2:$E$493,5,0)</f>
        <v>724.92</v>
      </c>
      <c r="J161" s="11">
        <f>VLOOKUP(B161,[2]Hoja6!$A$2:$F$493,6,0)</f>
        <v>9795.09</v>
      </c>
      <c r="K161" s="11">
        <f t="shared" si="4"/>
        <v>13002.21</v>
      </c>
      <c r="L161" s="11">
        <f t="shared" si="5"/>
        <v>28997.79</v>
      </c>
      <c r="M161" s="46" t="s">
        <v>282</v>
      </c>
    </row>
    <row r="162" spans="1:13" x14ac:dyDescent="0.25">
      <c r="A162" s="42">
        <v>151</v>
      </c>
      <c r="B162" s="2" t="s">
        <v>35</v>
      </c>
      <c r="C162" s="20" t="s">
        <v>19</v>
      </c>
      <c r="D162" s="20" t="s">
        <v>1222</v>
      </c>
      <c r="E162" s="20" t="s">
        <v>813</v>
      </c>
      <c r="F162" s="11">
        <v>32500</v>
      </c>
      <c r="G162" s="11">
        <f>VLOOKUP(B162,[2]Hoja6!$A$2:$C$493,3,0)</f>
        <v>932.75</v>
      </c>
      <c r="H162" s="11">
        <f>VLOOKUP(B162,[2]Hoja6!$A$2:$D$493,4,0)</f>
        <v>988</v>
      </c>
      <c r="I162" s="11">
        <f>VLOOKUP(B162,[2]Hoja6!$A$2:$E$493,5,0)</f>
        <v>0</v>
      </c>
      <c r="J162" s="11">
        <f>VLOOKUP(B162,[2]Hoja6!$A$2:$F$493,6,0)</f>
        <v>5640.54</v>
      </c>
      <c r="K162" s="11">
        <f t="shared" si="4"/>
        <v>7561.29</v>
      </c>
      <c r="L162" s="11">
        <f t="shared" si="5"/>
        <v>24938.71</v>
      </c>
      <c r="M162" s="46" t="s">
        <v>281</v>
      </c>
    </row>
    <row r="163" spans="1:13" x14ac:dyDescent="0.25">
      <c r="A163" s="42">
        <v>152</v>
      </c>
      <c r="B163" s="2" t="s">
        <v>502</v>
      </c>
      <c r="C163" s="20" t="s">
        <v>19</v>
      </c>
      <c r="D163" s="20" t="s">
        <v>1120</v>
      </c>
      <c r="E163" s="20" t="s">
        <v>813</v>
      </c>
      <c r="F163" s="11">
        <v>42000</v>
      </c>
      <c r="G163" s="11">
        <f>VLOOKUP(B163,[2]Hoja6!$A$2:$C$493,3,0)</f>
        <v>1205.4000000000001</v>
      </c>
      <c r="H163" s="11">
        <f>VLOOKUP(B163,[2]Hoja6!$A$2:$D$493,4,0)</f>
        <v>1276.8</v>
      </c>
      <c r="I163" s="11">
        <f>VLOOKUP(B163,[2]Hoja6!$A$2:$E$493,5,0)</f>
        <v>724.92</v>
      </c>
      <c r="J163" s="11">
        <f>VLOOKUP(B163,[2]Hoja6!$A$2:$F$493,6,0)</f>
        <v>10598.07</v>
      </c>
      <c r="K163" s="11">
        <f t="shared" si="4"/>
        <v>13805.189999999999</v>
      </c>
      <c r="L163" s="11">
        <f t="shared" si="5"/>
        <v>28194.81</v>
      </c>
      <c r="M163" s="46" t="s">
        <v>282</v>
      </c>
    </row>
    <row r="164" spans="1:13" x14ac:dyDescent="0.25">
      <c r="A164" s="42">
        <v>153</v>
      </c>
      <c r="B164" s="2" t="s">
        <v>756</v>
      </c>
      <c r="C164" s="20" t="s">
        <v>19</v>
      </c>
      <c r="D164" s="20" t="s">
        <v>1125</v>
      </c>
      <c r="E164" s="20" t="s">
        <v>813</v>
      </c>
      <c r="F164" s="11">
        <v>40000</v>
      </c>
      <c r="G164" s="11">
        <f>VLOOKUP(B164,[2]Hoja6!$A$2:$C$493,3,0)</f>
        <v>1148</v>
      </c>
      <c r="H164" s="11">
        <f>VLOOKUP(B164,[2]Hoja6!$A$2:$D$493,4,0)</f>
        <v>1216</v>
      </c>
      <c r="I164" s="11">
        <f>VLOOKUP(B164,[2]Hoja6!$A$2:$E$493,5,0)</f>
        <v>442.65</v>
      </c>
      <c r="J164" s="11">
        <f>VLOOKUP(B164,[2]Hoja6!$A$2:$F$493,6,0)</f>
        <v>4025</v>
      </c>
      <c r="K164" s="11">
        <f t="shared" si="4"/>
        <v>6831.65</v>
      </c>
      <c r="L164" s="11">
        <f t="shared" si="5"/>
        <v>33168.35</v>
      </c>
      <c r="M164" s="46" t="s">
        <v>282</v>
      </c>
    </row>
    <row r="165" spans="1:13" x14ac:dyDescent="0.25">
      <c r="A165" s="42">
        <v>154</v>
      </c>
      <c r="B165" s="2" t="s">
        <v>508</v>
      </c>
      <c r="C165" s="20" t="s">
        <v>19</v>
      </c>
      <c r="D165" s="20" t="s">
        <v>1113</v>
      </c>
      <c r="E165" s="20" t="s">
        <v>813</v>
      </c>
      <c r="F165" s="11">
        <v>7000</v>
      </c>
      <c r="G165" s="11">
        <f>VLOOKUP(B165,[2]Hoja6!$A$2:$C$493,3,0)</f>
        <v>200.9</v>
      </c>
      <c r="H165" s="11">
        <f>VLOOKUP(B165,[2]Hoja6!$A$2:$D$493,4,0)</f>
        <v>212.8</v>
      </c>
      <c r="I165" s="11">
        <f>VLOOKUP(B165,[2]Hoja6!$A$2:$E$493,5,0)</f>
        <v>0</v>
      </c>
      <c r="J165" s="11">
        <f>VLOOKUP(B165,[2]Hoja6!$A$2:$F$493,6,0)</f>
        <v>25</v>
      </c>
      <c r="K165" s="11">
        <f t="shared" si="4"/>
        <v>438.70000000000005</v>
      </c>
      <c r="L165" s="11">
        <f t="shared" si="5"/>
        <v>6561.3</v>
      </c>
      <c r="M165" s="46" t="s">
        <v>281</v>
      </c>
    </row>
    <row r="166" spans="1:13" ht="15" customHeight="1" x14ac:dyDescent="0.25">
      <c r="A166" s="42">
        <v>155</v>
      </c>
      <c r="B166" s="2" t="s">
        <v>501</v>
      </c>
      <c r="C166" s="20" t="s">
        <v>1171</v>
      </c>
      <c r="D166" s="20" t="s">
        <v>1221</v>
      </c>
      <c r="E166" s="20" t="s">
        <v>813</v>
      </c>
      <c r="F166" s="11">
        <v>42000</v>
      </c>
      <c r="G166" s="11">
        <f>VLOOKUP(B166,[2]Hoja6!$A$2:$C$493,3,0)</f>
        <v>1205.4000000000001</v>
      </c>
      <c r="H166" s="11">
        <f>VLOOKUP(B166,[2]Hoja6!$A$2:$D$493,4,0)</f>
        <v>1276.8</v>
      </c>
      <c r="I166" s="11">
        <f>VLOOKUP(B166,[2]Hoja6!$A$2:$E$493,5,0)</f>
        <v>724.92</v>
      </c>
      <c r="J166" s="11">
        <f>VLOOKUP(B166,[2]Hoja6!$A$2:$F$493,6,0)</f>
        <v>25</v>
      </c>
      <c r="K166" s="11">
        <f t="shared" si="4"/>
        <v>3232.12</v>
      </c>
      <c r="L166" s="11">
        <f t="shared" si="5"/>
        <v>38767.879999999997</v>
      </c>
      <c r="M166" s="46" t="s">
        <v>281</v>
      </c>
    </row>
    <row r="167" spans="1:13" x14ac:dyDescent="0.25">
      <c r="A167" s="42">
        <v>156</v>
      </c>
      <c r="B167" s="2" t="s">
        <v>427</v>
      </c>
      <c r="C167" s="20" t="s">
        <v>1171</v>
      </c>
      <c r="D167" s="20" t="s">
        <v>1221</v>
      </c>
      <c r="E167" s="20" t="s">
        <v>813</v>
      </c>
      <c r="F167" s="11">
        <v>42000</v>
      </c>
      <c r="G167" s="11">
        <f>VLOOKUP(B167,[2]Hoja6!$A$2:$C$493,3,0)</f>
        <v>1205.4000000000001</v>
      </c>
      <c r="H167" s="11">
        <f>VLOOKUP(B167,[2]Hoja6!$A$2:$D$493,4,0)</f>
        <v>1276.8</v>
      </c>
      <c r="I167" s="11">
        <f>VLOOKUP(B167,[2]Hoja6!$A$2:$E$493,5,0)</f>
        <v>724.92</v>
      </c>
      <c r="J167" s="11">
        <f>VLOOKUP(B167,[2]Hoja6!$A$2:$F$493,6,0)</f>
        <v>6870.88</v>
      </c>
      <c r="K167" s="11">
        <f t="shared" si="4"/>
        <v>10078</v>
      </c>
      <c r="L167" s="11">
        <f t="shared" si="5"/>
        <v>31922</v>
      </c>
      <c r="M167" s="46" t="s">
        <v>281</v>
      </c>
    </row>
    <row r="168" spans="1:13" x14ac:dyDescent="0.25">
      <c r="A168" s="42">
        <v>157</v>
      </c>
      <c r="B168" s="2" t="s">
        <v>463</v>
      </c>
      <c r="C168" s="20" t="s">
        <v>1171</v>
      </c>
      <c r="D168" s="20" t="s">
        <v>1221</v>
      </c>
      <c r="E168" s="20" t="s">
        <v>813</v>
      </c>
      <c r="F168" s="11">
        <v>42000</v>
      </c>
      <c r="G168" s="11">
        <f>VLOOKUP(B168,[2]Hoja6!$A$2:$C$493,3,0)</f>
        <v>1205.4000000000001</v>
      </c>
      <c r="H168" s="11">
        <f>VLOOKUP(B168,[2]Hoja6!$A$2:$D$493,4,0)</f>
        <v>1276.8</v>
      </c>
      <c r="I168" s="11">
        <f>VLOOKUP(B168,[2]Hoja6!$A$2:$E$493,5,0)</f>
        <v>724.92</v>
      </c>
      <c r="J168" s="11">
        <f>VLOOKUP(B168,[2]Hoja6!$A$2:$F$493,6,0)</f>
        <v>2545</v>
      </c>
      <c r="K168" s="11">
        <f t="shared" si="4"/>
        <v>5752.12</v>
      </c>
      <c r="L168" s="11">
        <f t="shared" si="5"/>
        <v>36247.879999999997</v>
      </c>
      <c r="M168" s="46" t="s">
        <v>282</v>
      </c>
    </row>
    <row r="169" spans="1:13" x14ac:dyDescent="0.25">
      <c r="A169" s="42">
        <v>158</v>
      </c>
      <c r="B169" s="2" t="s">
        <v>472</v>
      </c>
      <c r="C169" s="20" t="s">
        <v>1171</v>
      </c>
      <c r="D169" s="20" t="s">
        <v>1221</v>
      </c>
      <c r="E169" s="20" t="s">
        <v>813</v>
      </c>
      <c r="F169" s="11">
        <v>42000</v>
      </c>
      <c r="G169" s="11">
        <f>VLOOKUP(B169,[2]Hoja6!$A$2:$C$493,3,0)</f>
        <v>1205.4000000000001</v>
      </c>
      <c r="H169" s="11">
        <f>VLOOKUP(B169,[2]Hoja6!$A$2:$D$493,4,0)</f>
        <v>1276.8</v>
      </c>
      <c r="I169" s="11">
        <f>VLOOKUP(B169,[2]Hoja6!$A$2:$E$493,5,0)</f>
        <v>724.92</v>
      </c>
      <c r="J169" s="11">
        <f>VLOOKUP(B169,[2]Hoja6!$A$2:$F$493,6,0)</f>
        <v>1627</v>
      </c>
      <c r="K169" s="11">
        <f t="shared" si="4"/>
        <v>4834.12</v>
      </c>
      <c r="L169" s="11">
        <f t="shared" si="5"/>
        <v>37165.879999999997</v>
      </c>
      <c r="M169" s="46" t="s">
        <v>281</v>
      </c>
    </row>
    <row r="170" spans="1:13" x14ac:dyDescent="0.25">
      <c r="A170" s="42">
        <v>159</v>
      </c>
      <c r="B170" s="2" t="s">
        <v>433</v>
      </c>
      <c r="C170" s="20" t="s">
        <v>1171</v>
      </c>
      <c r="D170" s="20" t="s">
        <v>1221</v>
      </c>
      <c r="E170" s="20" t="s">
        <v>813</v>
      </c>
      <c r="F170" s="11">
        <v>42000</v>
      </c>
      <c r="G170" s="11">
        <f>VLOOKUP(B170,[2]Hoja6!$A$2:$C$493,3,0)</f>
        <v>1205.4000000000001</v>
      </c>
      <c r="H170" s="11">
        <f>VLOOKUP(B170,[2]Hoja6!$A$2:$D$493,4,0)</f>
        <v>1276.8</v>
      </c>
      <c r="I170" s="11">
        <f>VLOOKUP(B170,[2]Hoja6!$A$2:$E$493,5,0)</f>
        <v>724.92</v>
      </c>
      <c r="J170" s="11">
        <f>VLOOKUP(B170,[2]Hoja6!$A$2:$F$493,6,0)</f>
        <v>10422.790000000001</v>
      </c>
      <c r="K170" s="11">
        <f t="shared" si="4"/>
        <v>13629.91</v>
      </c>
      <c r="L170" s="11">
        <f t="shared" si="5"/>
        <v>28370.09</v>
      </c>
      <c r="M170" s="46" t="s">
        <v>281</v>
      </c>
    </row>
    <row r="171" spans="1:13" x14ac:dyDescent="0.25">
      <c r="A171" s="42">
        <v>160</v>
      </c>
      <c r="B171" s="2" t="s">
        <v>562</v>
      </c>
      <c r="C171" s="20" t="s">
        <v>1171</v>
      </c>
      <c r="D171" s="20" t="s">
        <v>982</v>
      </c>
      <c r="E171" s="20" t="s">
        <v>813</v>
      </c>
      <c r="F171" s="11">
        <v>42000</v>
      </c>
      <c r="G171" s="11">
        <f>VLOOKUP(B171,[2]Hoja6!$A$2:$C$493,3,0)</f>
        <v>1205.4000000000001</v>
      </c>
      <c r="H171" s="11">
        <f>VLOOKUP(B171,[2]Hoja6!$A$2:$D$493,4,0)</f>
        <v>1276.8</v>
      </c>
      <c r="I171" s="11">
        <f>VLOOKUP(B171,[2]Hoja6!$A$2:$E$493,5,0)</f>
        <v>724.92</v>
      </c>
      <c r="J171" s="11">
        <f>VLOOKUP(B171,[2]Hoja6!$A$2:$F$493,6,0)</f>
        <v>4225</v>
      </c>
      <c r="K171" s="11">
        <f t="shared" si="4"/>
        <v>7432.12</v>
      </c>
      <c r="L171" s="11">
        <f t="shared" si="5"/>
        <v>34567.879999999997</v>
      </c>
      <c r="M171" s="46" t="s">
        <v>281</v>
      </c>
    </row>
    <row r="172" spans="1:13" x14ac:dyDescent="0.25">
      <c r="A172" s="42">
        <v>161</v>
      </c>
      <c r="B172" s="2" t="s">
        <v>241</v>
      </c>
      <c r="C172" s="20" t="s">
        <v>1171</v>
      </c>
      <c r="D172" s="20" t="s">
        <v>1221</v>
      </c>
      <c r="E172" s="20" t="s">
        <v>813</v>
      </c>
      <c r="F172" s="11">
        <v>42000</v>
      </c>
      <c r="G172" s="11">
        <f>VLOOKUP(B172,[2]Hoja6!$A$2:$C$493,3,0)</f>
        <v>1205.4000000000001</v>
      </c>
      <c r="H172" s="11">
        <f>VLOOKUP(B172,[2]Hoja6!$A$2:$D$493,4,0)</f>
        <v>1276.8</v>
      </c>
      <c r="I172" s="11">
        <f>VLOOKUP(B172,[2]Hoja6!$A$2:$E$493,5,0)</f>
        <v>467.6</v>
      </c>
      <c r="J172" s="11">
        <f>VLOOKUP(B172,[2]Hoja6!$A$2:$F$493,6,0)</f>
        <v>5637.38</v>
      </c>
      <c r="K172" s="11">
        <f t="shared" si="4"/>
        <v>8587.18</v>
      </c>
      <c r="L172" s="11">
        <f t="shared" si="5"/>
        <v>33412.82</v>
      </c>
      <c r="M172" s="46" t="s">
        <v>281</v>
      </c>
    </row>
    <row r="173" spans="1:13" x14ac:dyDescent="0.25">
      <c r="A173" s="42">
        <v>162</v>
      </c>
      <c r="B173" s="2" t="s">
        <v>731</v>
      </c>
      <c r="C173" s="20" t="s">
        <v>1171</v>
      </c>
      <c r="D173" s="20" t="s">
        <v>1221</v>
      </c>
      <c r="E173" s="20" t="s">
        <v>813</v>
      </c>
      <c r="F173" s="11">
        <v>42000</v>
      </c>
      <c r="G173" s="11">
        <f>VLOOKUP(B173,[2]Hoja6!$A$2:$C$493,3,0)</f>
        <v>1205.4000000000001</v>
      </c>
      <c r="H173" s="11">
        <f>VLOOKUP(B173,[2]Hoja6!$A$2:$D$493,4,0)</f>
        <v>1276.8</v>
      </c>
      <c r="I173" s="11">
        <f>VLOOKUP(B173,[2]Hoja6!$A$2:$E$493,5,0)</f>
        <v>724.92</v>
      </c>
      <c r="J173" s="11">
        <f>VLOOKUP(B173,[2]Hoja6!$A$2:$F$493,6,0)</f>
        <v>10476.01</v>
      </c>
      <c r="K173" s="11">
        <f t="shared" si="4"/>
        <v>13683.130000000001</v>
      </c>
      <c r="L173" s="11">
        <f t="shared" si="5"/>
        <v>28316.87</v>
      </c>
      <c r="M173" s="46" t="s">
        <v>281</v>
      </c>
    </row>
    <row r="174" spans="1:13" x14ac:dyDescent="0.25">
      <c r="A174" s="42">
        <v>163</v>
      </c>
      <c r="B174" s="2" t="s">
        <v>464</v>
      </c>
      <c r="C174" s="20" t="s">
        <v>1171</v>
      </c>
      <c r="D174" s="20" t="s">
        <v>1221</v>
      </c>
      <c r="E174" s="20" t="s">
        <v>813</v>
      </c>
      <c r="F174" s="11">
        <v>42000</v>
      </c>
      <c r="G174" s="11">
        <f>VLOOKUP(B174,[2]Hoja6!$A$2:$C$493,3,0)</f>
        <v>1205.4000000000001</v>
      </c>
      <c r="H174" s="11">
        <f>VLOOKUP(B174,[2]Hoja6!$A$2:$D$493,4,0)</f>
        <v>1276.8</v>
      </c>
      <c r="I174" s="11">
        <f>VLOOKUP(B174,[2]Hoja6!$A$2:$E$493,5,0)</f>
        <v>724.92</v>
      </c>
      <c r="J174" s="11">
        <f>VLOOKUP(B174,[2]Hoja6!$A$2:$F$493,6,0)</f>
        <v>25</v>
      </c>
      <c r="K174" s="11">
        <f t="shared" si="4"/>
        <v>3232.12</v>
      </c>
      <c r="L174" s="11">
        <f t="shared" si="5"/>
        <v>38767.879999999997</v>
      </c>
      <c r="M174" s="46" t="s">
        <v>281</v>
      </c>
    </row>
    <row r="175" spans="1:13" ht="15" customHeight="1" x14ac:dyDescent="0.25">
      <c r="A175" s="42">
        <v>164</v>
      </c>
      <c r="B175" s="2" t="s">
        <v>856</v>
      </c>
      <c r="C175" s="20" t="s">
        <v>1171</v>
      </c>
      <c r="D175" s="20" t="s">
        <v>1221</v>
      </c>
      <c r="E175" s="20" t="s">
        <v>813</v>
      </c>
      <c r="F175" s="11">
        <v>40000</v>
      </c>
      <c r="G175" s="11">
        <f>VLOOKUP(B175,[2]Hoja6!$A$2:$C$493,3,0)</f>
        <v>1148</v>
      </c>
      <c r="H175" s="11">
        <f>VLOOKUP(B175,[2]Hoja6!$A$2:$D$493,4,0)</f>
        <v>1216</v>
      </c>
      <c r="I175" s="11">
        <f>VLOOKUP(B175,[2]Hoja6!$A$2:$E$493,5,0)</f>
        <v>0</v>
      </c>
      <c r="J175" s="11">
        <f>VLOOKUP(B175,[2]Hoja6!$A$2:$F$493,6,0)</f>
        <v>6150.01</v>
      </c>
      <c r="K175" s="11">
        <f t="shared" si="4"/>
        <v>8514.01</v>
      </c>
      <c r="L175" s="11">
        <f t="shared" si="5"/>
        <v>31485.989999999998</v>
      </c>
      <c r="M175" s="46" t="s">
        <v>281</v>
      </c>
    </row>
    <row r="176" spans="1:13" x14ac:dyDescent="0.25">
      <c r="A176" s="42">
        <v>165</v>
      </c>
      <c r="B176" s="2" t="s">
        <v>762</v>
      </c>
      <c r="C176" s="20" t="s">
        <v>1171</v>
      </c>
      <c r="D176" s="20" t="s">
        <v>1221</v>
      </c>
      <c r="E176" s="20" t="s">
        <v>813</v>
      </c>
      <c r="F176" s="11">
        <v>32500</v>
      </c>
      <c r="G176" s="11">
        <f>VLOOKUP(B176,[2]Hoja6!$A$2:$C$493,3,0)</f>
        <v>932.75</v>
      </c>
      <c r="H176" s="11">
        <f>VLOOKUP(B176,[2]Hoja6!$A$2:$D$493,4,0)</f>
        <v>988</v>
      </c>
      <c r="I176" s="11">
        <f>VLOOKUP(B176,[2]Hoja6!$A$2:$E$493,5,0)</f>
        <v>0</v>
      </c>
      <c r="J176" s="11">
        <f>VLOOKUP(B176,[2]Hoja6!$A$2:$F$493,6,0)</f>
        <v>25</v>
      </c>
      <c r="K176" s="11">
        <f t="shared" si="4"/>
        <v>1945.75</v>
      </c>
      <c r="L176" s="11">
        <f t="shared" si="5"/>
        <v>30554.25</v>
      </c>
      <c r="M176" s="46" t="s">
        <v>281</v>
      </c>
    </row>
    <row r="177" spans="1:13" x14ac:dyDescent="0.25">
      <c r="A177" s="42">
        <v>166</v>
      </c>
      <c r="B177" s="2" t="s">
        <v>465</v>
      </c>
      <c r="C177" s="20" t="s">
        <v>1171</v>
      </c>
      <c r="D177" s="20" t="s">
        <v>1221</v>
      </c>
      <c r="E177" s="20" t="s">
        <v>813</v>
      </c>
      <c r="F177" s="11">
        <v>42000</v>
      </c>
      <c r="G177" s="11">
        <f>VLOOKUP(B177,[2]Hoja6!$A$2:$C$493,3,0)</f>
        <v>1205.4000000000001</v>
      </c>
      <c r="H177" s="11">
        <f>VLOOKUP(B177,[2]Hoja6!$A$2:$D$493,4,0)</f>
        <v>1276.8</v>
      </c>
      <c r="I177" s="11">
        <f>VLOOKUP(B177,[2]Hoja6!$A$2:$E$493,5,0)</f>
        <v>724.92</v>
      </c>
      <c r="J177" s="11">
        <f>VLOOKUP(B177,[2]Hoja6!$A$2:$F$493,6,0)</f>
        <v>12883.92</v>
      </c>
      <c r="K177" s="11">
        <f t="shared" si="4"/>
        <v>16091.04</v>
      </c>
      <c r="L177" s="11">
        <f t="shared" si="5"/>
        <v>25908.959999999999</v>
      </c>
      <c r="M177" s="46" t="s">
        <v>281</v>
      </c>
    </row>
    <row r="178" spans="1:13" x14ac:dyDescent="0.25">
      <c r="A178" s="42">
        <v>167</v>
      </c>
      <c r="B178" s="2" t="s">
        <v>469</v>
      </c>
      <c r="C178" s="20" t="s">
        <v>1171</v>
      </c>
      <c r="D178" s="20" t="s">
        <v>1221</v>
      </c>
      <c r="E178" s="20" t="s">
        <v>813</v>
      </c>
      <c r="F178" s="11">
        <v>42000</v>
      </c>
      <c r="G178" s="11">
        <f>VLOOKUP(B178,[2]Hoja6!$A$2:$C$493,3,0)</f>
        <v>1205.4000000000001</v>
      </c>
      <c r="H178" s="11">
        <f>VLOOKUP(B178,[2]Hoja6!$A$2:$D$493,4,0)</f>
        <v>1276.8</v>
      </c>
      <c r="I178" s="11">
        <f>VLOOKUP(B178,[2]Hoja6!$A$2:$E$493,5,0)</f>
        <v>724.92</v>
      </c>
      <c r="J178" s="11">
        <f>VLOOKUP(B178,[2]Hoja6!$A$2:$F$493,6,0)</f>
        <v>13744.26</v>
      </c>
      <c r="K178" s="11">
        <f t="shared" si="4"/>
        <v>16951.38</v>
      </c>
      <c r="L178" s="11">
        <f t="shared" si="5"/>
        <v>25048.62</v>
      </c>
      <c r="M178" s="46" t="s">
        <v>281</v>
      </c>
    </row>
    <row r="179" spans="1:13" x14ac:dyDescent="0.25">
      <c r="A179" s="42">
        <v>168</v>
      </c>
      <c r="B179" s="2" t="s">
        <v>79</v>
      </c>
      <c r="C179" s="20" t="s">
        <v>1171</v>
      </c>
      <c r="D179" s="20" t="s">
        <v>1221</v>
      </c>
      <c r="E179" s="20" t="s">
        <v>813</v>
      </c>
      <c r="F179" s="11">
        <v>42000</v>
      </c>
      <c r="G179" s="11">
        <f>VLOOKUP(B179,[2]Hoja6!$A$2:$C$493,3,0)</f>
        <v>1205.4000000000001</v>
      </c>
      <c r="H179" s="11">
        <f>VLOOKUP(B179,[2]Hoja6!$A$2:$D$493,4,0)</f>
        <v>1276.8</v>
      </c>
      <c r="I179" s="11">
        <f>VLOOKUP(B179,[2]Hoja6!$A$2:$E$493,5,0)</f>
        <v>724.92</v>
      </c>
      <c r="J179" s="11">
        <f>VLOOKUP(B179,[2]Hoja6!$A$2:$F$493,6,0)</f>
        <v>1285</v>
      </c>
      <c r="K179" s="11">
        <f t="shared" si="4"/>
        <v>4492.12</v>
      </c>
      <c r="L179" s="11">
        <f t="shared" si="5"/>
        <v>37507.879999999997</v>
      </c>
      <c r="M179" s="46" t="s">
        <v>281</v>
      </c>
    </row>
    <row r="180" spans="1:13" x14ac:dyDescent="0.25">
      <c r="A180" s="42">
        <v>169</v>
      </c>
      <c r="B180" s="2" t="s">
        <v>735</v>
      </c>
      <c r="C180" s="20" t="s">
        <v>1171</v>
      </c>
      <c r="D180" s="20" t="s">
        <v>1221</v>
      </c>
      <c r="E180" s="20" t="s">
        <v>813</v>
      </c>
      <c r="F180" s="11">
        <v>42000</v>
      </c>
      <c r="G180" s="11">
        <f>VLOOKUP(B180,[2]Hoja6!$A$2:$C$493,3,0)</f>
        <v>1205.4000000000001</v>
      </c>
      <c r="H180" s="11">
        <f>VLOOKUP(B180,[2]Hoja6!$A$2:$D$493,4,0)</f>
        <v>1276.8</v>
      </c>
      <c r="I180" s="11">
        <f>VLOOKUP(B180,[2]Hoja6!$A$2:$E$493,5,0)</f>
        <v>724.92</v>
      </c>
      <c r="J180" s="11">
        <f>VLOOKUP(B180,[2]Hoja6!$A$2:$F$493,6,0)</f>
        <v>20476.510000000002</v>
      </c>
      <c r="K180" s="11">
        <f t="shared" si="4"/>
        <v>23683.63</v>
      </c>
      <c r="L180" s="11">
        <f t="shared" si="5"/>
        <v>18316.37</v>
      </c>
      <c r="M180" s="46" t="s">
        <v>281</v>
      </c>
    </row>
    <row r="181" spans="1:13" x14ac:dyDescent="0.25">
      <c r="A181" s="42">
        <v>170</v>
      </c>
      <c r="B181" s="2" t="s">
        <v>59</v>
      </c>
      <c r="C181" s="20" t="s">
        <v>1172</v>
      </c>
      <c r="D181" s="20" t="s">
        <v>1220</v>
      </c>
      <c r="E181" s="20" t="s">
        <v>813</v>
      </c>
      <c r="F181" s="11">
        <v>42000</v>
      </c>
      <c r="G181" s="11">
        <f>VLOOKUP(B181,[2]Hoja6!$A$2:$C$493,3,0)</f>
        <v>1205.4000000000001</v>
      </c>
      <c r="H181" s="11">
        <f>VLOOKUP(B181,[2]Hoja6!$A$2:$D$493,4,0)</f>
        <v>1276.8</v>
      </c>
      <c r="I181" s="11">
        <f>VLOOKUP(B181,[2]Hoja6!$A$2:$E$493,5,0)</f>
        <v>724.92</v>
      </c>
      <c r="J181" s="11">
        <f>VLOOKUP(B181,[2]Hoja6!$A$2:$F$493,6,0)</f>
        <v>17727.43</v>
      </c>
      <c r="K181" s="11">
        <f t="shared" si="4"/>
        <v>20934.55</v>
      </c>
      <c r="L181" s="11">
        <f t="shared" si="5"/>
        <v>21065.45</v>
      </c>
      <c r="M181" s="46" t="s">
        <v>281</v>
      </c>
    </row>
    <row r="182" spans="1:13" x14ac:dyDescent="0.25">
      <c r="A182" s="42">
        <v>171</v>
      </c>
      <c r="B182" s="2" t="s">
        <v>94</v>
      </c>
      <c r="C182" s="20" t="s">
        <v>1172</v>
      </c>
      <c r="D182" s="20" t="s">
        <v>1220</v>
      </c>
      <c r="E182" s="20" t="s">
        <v>813</v>
      </c>
      <c r="F182" s="11">
        <v>42000</v>
      </c>
      <c r="G182" s="11">
        <f>VLOOKUP(B182,[2]Hoja6!$A$2:$C$493,3,0)</f>
        <v>1205.4000000000001</v>
      </c>
      <c r="H182" s="11">
        <f>VLOOKUP(B182,[2]Hoja6!$A$2:$D$493,4,0)</f>
        <v>1276.8</v>
      </c>
      <c r="I182" s="11">
        <f>VLOOKUP(B182,[2]Hoja6!$A$2:$E$493,5,0)</f>
        <v>724.92</v>
      </c>
      <c r="J182" s="11">
        <f>VLOOKUP(B182,[2]Hoja6!$A$2:$F$493,6,0)</f>
        <v>14025.96</v>
      </c>
      <c r="K182" s="11">
        <f t="shared" si="4"/>
        <v>17233.079999999998</v>
      </c>
      <c r="L182" s="11">
        <f t="shared" si="5"/>
        <v>24766.920000000002</v>
      </c>
      <c r="M182" s="46" t="s">
        <v>281</v>
      </c>
    </row>
    <row r="183" spans="1:13" x14ac:dyDescent="0.25">
      <c r="A183" s="42">
        <v>172</v>
      </c>
      <c r="B183" s="2" t="s">
        <v>37</v>
      </c>
      <c r="C183" s="20" t="s">
        <v>1172</v>
      </c>
      <c r="D183" s="20" t="s">
        <v>1220</v>
      </c>
      <c r="E183" s="20" t="s">
        <v>813</v>
      </c>
      <c r="F183" s="11">
        <v>32500</v>
      </c>
      <c r="G183" s="11">
        <f>VLOOKUP(B183,[2]Hoja6!$A$2:$C$493,3,0)</f>
        <v>932.75</v>
      </c>
      <c r="H183" s="11">
        <f>VLOOKUP(B183,[2]Hoja6!$A$2:$D$493,4,0)</f>
        <v>988</v>
      </c>
      <c r="I183" s="11">
        <f>VLOOKUP(B183,[2]Hoja6!$A$2:$E$493,5,0)</f>
        <v>0</v>
      </c>
      <c r="J183" s="11">
        <f>VLOOKUP(B183,[2]Hoja6!$A$2:$F$493,6,0)</f>
        <v>1740.46</v>
      </c>
      <c r="K183" s="11">
        <f t="shared" si="4"/>
        <v>3661.21</v>
      </c>
      <c r="L183" s="11">
        <f t="shared" si="5"/>
        <v>28838.79</v>
      </c>
      <c r="M183" s="46" t="s">
        <v>281</v>
      </c>
    </row>
    <row r="184" spans="1:13" x14ac:dyDescent="0.25">
      <c r="A184" s="42">
        <v>173</v>
      </c>
      <c r="B184" s="2" t="s">
        <v>30</v>
      </c>
      <c r="C184" s="20" t="s">
        <v>1172</v>
      </c>
      <c r="D184" s="20" t="s">
        <v>1220</v>
      </c>
      <c r="E184" s="20" t="s">
        <v>813</v>
      </c>
      <c r="F184" s="11">
        <v>32500</v>
      </c>
      <c r="G184" s="11">
        <f>VLOOKUP(B184,[2]Hoja6!$A$2:$C$493,3,0)</f>
        <v>932.75</v>
      </c>
      <c r="H184" s="11">
        <f>VLOOKUP(B184,[2]Hoja6!$A$2:$D$493,4,0)</f>
        <v>988</v>
      </c>
      <c r="I184" s="11">
        <f>VLOOKUP(B184,[2]Hoja6!$A$2:$E$493,5,0)</f>
        <v>0</v>
      </c>
      <c r="J184" s="11">
        <f>VLOOKUP(B184,[2]Hoja6!$A$2:$F$493,6,0)</f>
        <v>11214.81</v>
      </c>
      <c r="K184" s="11">
        <f t="shared" si="4"/>
        <v>13135.56</v>
      </c>
      <c r="L184" s="11">
        <f t="shared" si="5"/>
        <v>19364.440000000002</v>
      </c>
      <c r="M184" s="46" t="s">
        <v>281</v>
      </c>
    </row>
    <row r="185" spans="1:13" x14ac:dyDescent="0.25">
      <c r="A185" s="42">
        <v>174</v>
      </c>
      <c r="B185" s="2" t="s">
        <v>757</v>
      </c>
      <c r="C185" s="20" t="s">
        <v>1172</v>
      </c>
      <c r="D185" s="20" t="s">
        <v>1220</v>
      </c>
      <c r="E185" s="20" t="s">
        <v>813</v>
      </c>
      <c r="F185" s="11">
        <v>32500</v>
      </c>
      <c r="G185" s="11">
        <f>VLOOKUP(B185,[2]Hoja6!$A$2:$C$493,3,0)</f>
        <v>932.75</v>
      </c>
      <c r="H185" s="11">
        <f>VLOOKUP(B185,[2]Hoja6!$A$2:$D$493,4,0)</f>
        <v>988</v>
      </c>
      <c r="I185" s="11">
        <f>VLOOKUP(B185,[2]Hoja6!$A$2:$E$493,5,0)</f>
        <v>0</v>
      </c>
      <c r="J185" s="11">
        <f>VLOOKUP(B185,[2]Hoja6!$A$2:$F$493,6,0)</f>
        <v>10746.07</v>
      </c>
      <c r="K185" s="11">
        <f t="shared" si="4"/>
        <v>12666.82</v>
      </c>
      <c r="L185" s="11">
        <f t="shared" si="5"/>
        <v>19833.18</v>
      </c>
      <c r="M185" s="46" t="s">
        <v>281</v>
      </c>
    </row>
    <row r="186" spans="1:13" x14ac:dyDescent="0.25">
      <c r="A186" s="42">
        <v>175</v>
      </c>
      <c r="B186" s="2" t="s">
        <v>845</v>
      </c>
      <c r="C186" s="20" t="s">
        <v>1071</v>
      </c>
      <c r="D186" s="20" t="s">
        <v>4</v>
      </c>
      <c r="E186" s="20" t="s">
        <v>754</v>
      </c>
      <c r="F186" s="11">
        <v>85000</v>
      </c>
      <c r="G186" s="11">
        <f>VLOOKUP(B186,[2]Hoja6!$A$2:$C$493,3,0)</f>
        <v>2439.5</v>
      </c>
      <c r="H186" s="11">
        <f>VLOOKUP(B186,[2]Hoja6!$A$2:$D$493,4,0)</f>
        <v>2584</v>
      </c>
      <c r="I186" s="11">
        <f>VLOOKUP(B186,[2]Hoja6!$A$2:$E$493,5,0)</f>
        <v>8576.99</v>
      </c>
      <c r="J186" s="11">
        <f>VLOOKUP(B186,[2]Hoja6!$A$2:$F$493,6,0)</f>
        <v>25</v>
      </c>
      <c r="K186" s="11">
        <f t="shared" si="4"/>
        <v>13625.49</v>
      </c>
      <c r="L186" s="11">
        <f t="shared" si="5"/>
        <v>71374.509999999995</v>
      </c>
      <c r="M186" s="46" t="s">
        <v>282</v>
      </c>
    </row>
    <row r="187" spans="1:13" x14ac:dyDescent="0.25">
      <c r="A187" s="42">
        <v>176</v>
      </c>
      <c r="B187" s="2" t="s">
        <v>70</v>
      </c>
      <c r="C187" s="20" t="s">
        <v>1047</v>
      </c>
      <c r="D187" s="20" t="s">
        <v>143</v>
      </c>
      <c r="E187" s="20" t="s">
        <v>559</v>
      </c>
      <c r="F187" s="11">
        <v>80000</v>
      </c>
      <c r="G187" s="11">
        <f>VLOOKUP(B187,[2]Hoja6!$A$2:$C$493,3,0)</f>
        <v>2296</v>
      </c>
      <c r="H187" s="11">
        <f>VLOOKUP(B187,[2]Hoja6!$A$2:$D$493,4,0)</f>
        <v>2432</v>
      </c>
      <c r="I187" s="11">
        <f>VLOOKUP(B187,[2]Hoja6!$A$2:$E$493,5,0)</f>
        <v>6972</v>
      </c>
      <c r="J187" s="11">
        <f>VLOOKUP(B187,[2]Hoja6!$A$2:$F$493,6,0)</f>
        <v>1740.46</v>
      </c>
      <c r="K187" s="11">
        <f t="shared" si="4"/>
        <v>13440.46</v>
      </c>
      <c r="L187" s="11">
        <f t="shared" si="5"/>
        <v>66559.540000000008</v>
      </c>
      <c r="M187" s="46" t="s">
        <v>281</v>
      </c>
    </row>
    <row r="188" spans="1:13" x14ac:dyDescent="0.25">
      <c r="A188" s="42">
        <v>177</v>
      </c>
      <c r="B188" s="2" t="s">
        <v>487</v>
      </c>
      <c r="C188" s="20" t="s">
        <v>19</v>
      </c>
      <c r="D188" s="20" t="s">
        <v>1213</v>
      </c>
      <c r="E188" s="20" t="s">
        <v>813</v>
      </c>
      <c r="F188" s="11">
        <v>42000</v>
      </c>
      <c r="G188" s="11">
        <f>VLOOKUP(B188,[2]Hoja6!$A$2:$C$493,3,0)</f>
        <v>1205.4000000000001</v>
      </c>
      <c r="H188" s="11">
        <f>VLOOKUP(B188,[2]Hoja6!$A$2:$D$493,4,0)</f>
        <v>1276.8</v>
      </c>
      <c r="I188" s="11">
        <f>VLOOKUP(B188,[2]Hoja6!$A$2:$E$493,5,0)</f>
        <v>724.92</v>
      </c>
      <c r="J188" s="11">
        <f>VLOOKUP(B188,[2]Hoja6!$A$2:$F$493,6,0)</f>
        <v>4225</v>
      </c>
      <c r="K188" s="11">
        <f t="shared" si="4"/>
        <v>7432.12</v>
      </c>
      <c r="L188" s="11">
        <f t="shared" si="5"/>
        <v>34567.879999999997</v>
      </c>
      <c r="M188" s="46" t="s">
        <v>282</v>
      </c>
    </row>
    <row r="189" spans="1:13" x14ac:dyDescent="0.25">
      <c r="A189" s="42">
        <v>178</v>
      </c>
      <c r="B189" s="2" t="s">
        <v>489</v>
      </c>
      <c r="C189" s="20" t="s">
        <v>19</v>
      </c>
      <c r="D189" s="20" t="s">
        <v>1120</v>
      </c>
      <c r="E189" s="20" t="s">
        <v>813</v>
      </c>
      <c r="F189" s="11">
        <v>42000</v>
      </c>
      <c r="G189" s="11">
        <f>VLOOKUP(B189,[2]Hoja6!$A$2:$C$493,3,0)</f>
        <v>1205.4000000000001</v>
      </c>
      <c r="H189" s="11">
        <f>VLOOKUP(B189,[2]Hoja6!$A$2:$D$493,4,0)</f>
        <v>1276.8</v>
      </c>
      <c r="I189" s="11">
        <f>VLOOKUP(B189,[2]Hoja6!$A$2:$E$493,5,0)</f>
        <v>724.92</v>
      </c>
      <c r="J189" s="11">
        <f>VLOOKUP(B189,[2]Hoja6!$A$2:$F$493,6,0)</f>
        <v>17720.870000000003</v>
      </c>
      <c r="K189" s="11">
        <f t="shared" si="4"/>
        <v>20927.990000000002</v>
      </c>
      <c r="L189" s="11">
        <f t="shared" si="5"/>
        <v>21072.01</v>
      </c>
      <c r="M189" s="46" t="s">
        <v>282</v>
      </c>
    </row>
    <row r="190" spans="1:13" x14ac:dyDescent="0.25">
      <c r="A190" s="42">
        <v>179</v>
      </c>
      <c r="B190" s="2" t="s">
        <v>1037</v>
      </c>
      <c r="C190" s="20" t="s">
        <v>19</v>
      </c>
      <c r="D190" s="20" t="s">
        <v>1213</v>
      </c>
      <c r="E190" s="20" t="s">
        <v>813</v>
      </c>
      <c r="F190" s="11">
        <v>35000</v>
      </c>
      <c r="G190" s="11">
        <f>VLOOKUP(B190,[2]Hoja6!$A$2:$C$493,3,0)</f>
        <v>1004.5</v>
      </c>
      <c r="H190" s="11">
        <f>VLOOKUP(B190,[2]Hoja6!$A$2:$D$493,4,0)</f>
        <v>1064</v>
      </c>
      <c r="I190" s="11">
        <f>VLOOKUP(B190,[2]Hoja6!$A$2:$E$493,5,0)</f>
        <v>0</v>
      </c>
      <c r="J190" s="11">
        <f>VLOOKUP(B190,[2]Hoja6!$A$2:$F$493,6,0)</f>
        <v>1775</v>
      </c>
      <c r="K190" s="11">
        <f t="shared" si="4"/>
        <v>3843.5</v>
      </c>
      <c r="L190" s="11">
        <f t="shared" si="5"/>
        <v>31156.5</v>
      </c>
      <c r="M190" s="46" t="s">
        <v>282</v>
      </c>
    </row>
    <row r="191" spans="1:13" x14ac:dyDescent="0.25">
      <c r="A191" s="42">
        <v>180</v>
      </c>
      <c r="B191" s="2" t="s">
        <v>1038</v>
      </c>
      <c r="C191" s="20" t="s">
        <v>19</v>
      </c>
      <c r="D191" s="20" t="s">
        <v>1213</v>
      </c>
      <c r="E191" s="20" t="s">
        <v>813</v>
      </c>
      <c r="F191" s="11">
        <v>35000</v>
      </c>
      <c r="G191" s="11">
        <f>VLOOKUP(B191,[2]Hoja6!$A$2:$C$493,3,0)</f>
        <v>1004.5</v>
      </c>
      <c r="H191" s="11">
        <f>VLOOKUP(B191,[2]Hoja6!$A$2:$D$493,4,0)</f>
        <v>1064</v>
      </c>
      <c r="I191" s="11">
        <f>VLOOKUP(B191,[2]Hoja6!$A$2:$E$493,5,0)</f>
        <v>0</v>
      </c>
      <c r="J191" s="11">
        <f>VLOOKUP(B191,[2]Hoja6!$A$2:$F$493,6,0)</f>
        <v>2475</v>
      </c>
      <c r="K191" s="11">
        <f t="shared" si="4"/>
        <v>4543.5</v>
      </c>
      <c r="L191" s="11">
        <f t="shared" si="5"/>
        <v>30456.5</v>
      </c>
      <c r="M191" s="46" t="s">
        <v>282</v>
      </c>
    </row>
    <row r="192" spans="1:13" x14ac:dyDescent="0.25">
      <c r="A192" s="42">
        <v>181</v>
      </c>
      <c r="B192" s="2" t="s">
        <v>1039</v>
      </c>
      <c r="C192" s="20" t="s">
        <v>19</v>
      </c>
      <c r="D192" s="20" t="s">
        <v>1213</v>
      </c>
      <c r="E192" s="20" t="s">
        <v>813</v>
      </c>
      <c r="F192" s="11">
        <v>35000</v>
      </c>
      <c r="G192" s="11">
        <f>VLOOKUP(B192,[2]Hoja6!$A$2:$C$493,3,0)</f>
        <v>1004.5</v>
      </c>
      <c r="H192" s="11">
        <f>VLOOKUP(B192,[2]Hoja6!$A$2:$D$493,4,0)</f>
        <v>1064</v>
      </c>
      <c r="I192" s="11">
        <f>VLOOKUP(B192,[2]Hoja6!$A$2:$E$493,5,0)</f>
        <v>0</v>
      </c>
      <c r="J192" s="11">
        <f>VLOOKUP(B192,[2]Hoja6!$A$2:$F$493,6,0)</f>
        <v>25</v>
      </c>
      <c r="K192" s="11">
        <f t="shared" si="4"/>
        <v>2093.5</v>
      </c>
      <c r="L192" s="11">
        <f t="shared" si="5"/>
        <v>32906.5</v>
      </c>
      <c r="M192" s="46" t="s">
        <v>282</v>
      </c>
    </row>
    <row r="193" spans="1:13" x14ac:dyDescent="0.25">
      <c r="A193" s="42">
        <v>182</v>
      </c>
      <c r="B193" s="2" t="s">
        <v>1040</v>
      </c>
      <c r="C193" s="20" t="s">
        <v>19</v>
      </c>
      <c r="D193" s="20" t="s">
        <v>1213</v>
      </c>
      <c r="E193" s="20" t="s">
        <v>813</v>
      </c>
      <c r="F193" s="11">
        <v>35000</v>
      </c>
      <c r="G193" s="11">
        <f>VLOOKUP(B193,[2]Hoja6!$A$2:$C$493,3,0)</f>
        <v>1004.5</v>
      </c>
      <c r="H193" s="11">
        <f>VLOOKUP(B193,[2]Hoja6!$A$2:$D$493,4,0)</f>
        <v>1064</v>
      </c>
      <c r="I193" s="11">
        <f>VLOOKUP(B193,[2]Hoja6!$A$2:$E$493,5,0)</f>
        <v>0</v>
      </c>
      <c r="J193" s="11">
        <f>VLOOKUP(B193,[2]Hoja6!$A$2:$F$493,6,0)</f>
        <v>1075</v>
      </c>
      <c r="K193" s="11">
        <f t="shared" si="4"/>
        <v>3143.5</v>
      </c>
      <c r="L193" s="11">
        <f t="shared" si="5"/>
        <v>31856.5</v>
      </c>
      <c r="M193" s="46" t="s">
        <v>281</v>
      </c>
    </row>
    <row r="194" spans="1:13" x14ac:dyDescent="0.25">
      <c r="A194" s="42">
        <v>183</v>
      </c>
      <c r="B194" s="2" t="s">
        <v>1041</v>
      </c>
      <c r="C194" s="20" t="s">
        <v>19</v>
      </c>
      <c r="D194" s="20" t="s">
        <v>1213</v>
      </c>
      <c r="E194" s="20" t="s">
        <v>813</v>
      </c>
      <c r="F194" s="11">
        <v>35000</v>
      </c>
      <c r="G194" s="11">
        <f>VLOOKUP(B194,[2]Hoja6!$A$2:$C$493,3,0)</f>
        <v>1004.5</v>
      </c>
      <c r="H194" s="11">
        <f>VLOOKUP(B194,[2]Hoja6!$A$2:$D$493,4,0)</f>
        <v>1064</v>
      </c>
      <c r="I194" s="11">
        <f>VLOOKUP(B194,[2]Hoja6!$A$2:$E$493,5,0)</f>
        <v>0</v>
      </c>
      <c r="J194" s="11">
        <f>VLOOKUP(B194,[2]Hoja6!$A$2:$F$493,6,0)</f>
        <v>4130.3600000000006</v>
      </c>
      <c r="K194" s="11">
        <f t="shared" si="4"/>
        <v>6198.8600000000006</v>
      </c>
      <c r="L194" s="11">
        <f t="shared" si="5"/>
        <v>28801.14</v>
      </c>
      <c r="M194" s="46" t="s">
        <v>281</v>
      </c>
    </row>
    <row r="195" spans="1:13" x14ac:dyDescent="0.25">
      <c r="A195" s="42">
        <v>184</v>
      </c>
      <c r="B195" s="2" t="s">
        <v>635</v>
      </c>
      <c r="C195" s="20" t="s">
        <v>1173</v>
      </c>
      <c r="D195" s="20" t="s">
        <v>1213</v>
      </c>
      <c r="E195" s="20" t="s">
        <v>813</v>
      </c>
      <c r="F195" s="11">
        <v>42000</v>
      </c>
      <c r="G195" s="11">
        <f>VLOOKUP(B195,[2]Hoja6!$A$2:$C$493,3,0)</f>
        <v>1205.4000000000001</v>
      </c>
      <c r="H195" s="11">
        <f>VLOOKUP(B195,[2]Hoja6!$A$2:$D$493,4,0)</f>
        <v>1276.8</v>
      </c>
      <c r="I195" s="11">
        <f>VLOOKUP(B195,[2]Hoja6!$A$2:$E$493,5,0)</f>
        <v>724.92</v>
      </c>
      <c r="J195" s="11">
        <f>VLOOKUP(B195,[2]Hoja6!$A$2:$F$493,6,0)</f>
        <v>20467.3</v>
      </c>
      <c r="K195" s="11">
        <f t="shared" si="4"/>
        <v>23674.42</v>
      </c>
      <c r="L195" s="11">
        <f t="shared" si="5"/>
        <v>18325.580000000002</v>
      </c>
      <c r="M195" s="46" t="s">
        <v>282</v>
      </c>
    </row>
    <row r="196" spans="1:13" x14ac:dyDescent="0.25">
      <c r="A196" s="42">
        <v>185</v>
      </c>
      <c r="B196" s="2" t="s">
        <v>1042</v>
      </c>
      <c r="C196" s="20" t="s">
        <v>19</v>
      </c>
      <c r="D196" s="20" t="s">
        <v>1213</v>
      </c>
      <c r="E196" s="20" t="s">
        <v>813</v>
      </c>
      <c r="F196" s="11">
        <v>35000</v>
      </c>
      <c r="G196" s="11">
        <f>VLOOKUP(B196,[2]Hoja6!$A$2:$C$493,3,0)</f>
        <v>1004.5</v>
      </c>
      <c r="H196" s="11">
        <f>VLOOKUP(B196,[2]Hoja6!$A$2:$D$493,4,0)</f>
        <v>1064</v>
      </c>
      <c r="I196" s="11">
        <f>VLOOKUP(B196,[2]Hoja6!$A$2:$E$493,5,0)</f>
        <v>0</v>
      </c>
      <c r="J196" s="11">
        <f>VLOOKUP(B196,[2]Hoja6!$A$2:$F$493,6,0)</f>
        <v>6968.76</v>
      </c>
      <c r="K196" s="11">
        <f t="shared" si="4"/>
        <v>9037.26</v>
      </c>
      <c r="L196" s="11">
        <f t="shared" si="5"/>
        <v>25962.739999999998</v>
      </c>
      <c r="M196" s="46" t="s">
        <v>282</v>
      </c>
    </row>
    <row r="197" spans="1:13" x14ac:dyDescent="0.25">
      <c r="A197" s="42">
        <v>186</v>
      </c>
      <c r="B197" s="2" t="s">
        <v>1043</v>
      </c>
      <c r="C197" s="20" t="s">
        <v>19</v>
      </c>
      <c r="D197" s="20" t="s">
        <v>1213</v>
      </c>
      <c r="E197" s="20" t="s">
        <v>813</v>
      </c>
      <c r="F197" s="11">
        <v>35000</v>
      </c>
      <c r="G197" s="11">
        <f>VLOOKUP(B197,[2]Hoja6!$A$2:$C$493,3,0)</f>
        <v>1004.5</v>
      </c>
      <c r="H197" s="11">
        <f>VLOOKUP(B197,[2]Hoja6!$A$2:$D$493,4,0)</f>
        <v>1064</v>
      </c>
      <c r="I197" s="11">
        <f>VLOOKUP(B197,[2]Hoja6!$A$2:$E$493,5,0)</f>
        <v>0</v>
      </c>
      <c r="J197" s="11">
        <f>VLOOKUP(B197,[2]Hoja6!$A$2:$F$493,6,0)</f>
        <v>1075</v>
      </c>
      <c r="K197" s="11">
        <f t="shared" si="4"/>
        <v>3143.5</v>
      </c>
      <c r="L197" s="11">
        <f t="shared" si="5"/>
        <v>31856.5</v>
      </c>
      <c r="M197" s="46" t="s">
        <v>282</v>
      </c>
    </row>
    <row r="198" spans="1:13" x14ac:dyDescent="0.25">
      <c r="A198" s="42">
        <v>187</v>
      </c>
      <c r="B198" s="2" t="s">
        <v>43</v>
      </c>
      <c r="C198" s="20" t="s">
        <v>1174</v>
      </c>
      <c r="D198" s="20" t="s">
        <v>634</v>
      </c>
      <c r="E198" s="20" t="s">
        <v>559</v>
      </c>
      <c r="F198" s="11">
        <v>50000</v>
      </c>
      <c r="G198" s="11">
        <f>VLOOKUP(B198,[2]Hoja6!$A$2:$C$493,3,0)</f>
        <v>1435</v>
      </c>
      <c r="H198" s="11">
        <f>VLOOKUP(B198,[2]Hoja6!$A$2:$D$493,4,0)</f>
        <v>1520</v>
      </c>
      <c r="I198" s="11">
        <f>VLOOKUP(B198,[2]Hoja6!$A$2:$E$493,5,0)</f>
        <v>1854</v>
      </c>
      <c r="J198" s="11">
        <f>VLOOKUP(B198,[2]Hoja6!$A$2:$F$493,6,0)</f>
        <v>17310.400000000001</v>
      </c>
      <c r="K198" s="11">
        <f t="shared" si="4"/>
        <v>22119.4</v>
      </c>
      <c r="L198" s="11">
        <f t="shared" si="5"/>
        <v>27880.6</v>
      </c>
      <c r="M198" s="46" t="s">
        <v>282</v>
      </c>
    </row>
    <row r="199" spans="1:13" x14ac:dyDescent="0.25">
      <c r="A199" s="42">
        <v>188</v>
      </c>
      <c r="B199" s="2" t="s">
        <v>471</v>
      </c>
      <c r="C199" s="20" t="s">
        <v>1175</v>
      </c>
      <c r="D199" s="20" t="s">
        <v>1107</v>
      </c>
      <c r="E199" s="20" t="s">
        <v>813</v>
      </c>
      <c r="F199" s="11">
        <v>35000</v>
      </c>
      <c r="G199" s="11">
        <f>VLOOKUP(B199,[2]Hoja6!$A$2:$C$493,3,0)</f>
        <v>1004.5</v>
      </c>
      <c r="H199" s="11">
        <f>VLOOKUP(B199,[2]Hoja6!$A$2:$D$493,4,0)</f>
        <v>1064</v>
      </c>
      <c r="I199" s="11">
        <f>VLOOKUP(B199,[2]Hoja6!$A$2:$E$493,5,0)</f>
        <v>0</v>
      </c>
      <c r="J199" s="11">
        <f>VLOOKUP(B199,[2]Hoja6!$A$2:$F$493,6,0)</f>
        <v>5796.43</v>
      </c>
      <c r="K199" s="11">
        <f t="shared" si="4"/>
        <v>7864.93</v>
      </c>
      <c r="L199" s="11">
        <f t="shared" si="5"/>
        <v>27135.07</v>
      </c>
      <c r="M199" s="46" t="s">
        <v>281</v>
      </c>
    </row>
    <row r="200" spans="1:13" x14ac:dyDescent="0.25">
      <c r="A200" s="42">
        <v>189</v>
      </c>
      <c r="B200" s="2" t="s">
        <v>274</v>
      </c>
      <c r="C200" s="20" t="s">
        <v>17</v>
      </c>
      <c r="D200" s="20" t="s">
        <v>1222</v>
      </c>
      <c r="E200" s="20" t="s">
        <v>813</v>
      </c>
      <c r="F200" s="11">
        <v>30000</v>
      </c>
      <c r="G200" s="11">
        <f>VLOOKUP(B200,[2]Hoja6!$A$2:$C$493,3,0)</f>
        <v>861</v>
      </c>
      <c r="H200" s="11">
        <f>VLOOKUP(B200,[2]Hoja6!$A$2:$D$493,4,0)</f>
        <v>912</v>
      </c>
      <c r="I200" s="11">
        <f>VLOOKUP(B200,[2]Hoja6!$A$2:$E$493,5,0)</f>
        <v>0</v>
      </c>
      <c r="J200" s="11">
        <f>VLOOKUP(B200,[2]Hoja6!$A$2:$F$493,6,0)</f>
        <v>5747.12</v>
      </c>
      <c r="K200" s="11">
        <f t="shared" si="4"/>
        <v>7520.12</v>
      </c>
      <c r="L200" s="11">
        <f t="shared" si="5"/>
        <v>22479.88</v>
      </c>
      <c r="M200" s="46" t="s">
        <v>281</v>
      </c>
    </row>
    <row r="201" spans="1:13" x14ac:dyDescent="0.25">
      <c r="A201" s="42">
        <v>190</v>
      </c>
      <c r="B201" s="2" t="s">
        <v>137</v>
      </c>
      <c r="C201" s="20" t="s">
        <v>1176</v>
      </c>
      <c r="D201" s="20" t="s">
        <v>1222</v>
      </c>
      <c r="E201" s="20" t="s">
        <v>813</v>
      </c>
      <c r="F201" s="11">
        <v>30000</v>
      </c>
      <c r="G201" s="11">
        <f>VLOOKUP(B201,[2]Hoja6!$A$2:$C$493,3,0)</f>
        <v>861</v>
      </c>
      <c r="H201" s="11">
        <f>VLOOKUP(B201,[2]Hoja6!$A$2:$D$493,4,0)</f>
        <v>912</v>
      </c>
      <c r="I201" s="11">
        <f>VLOOKUP(B201,[2]Hoja6!$A$2:$E$493,5,0)</f>
        <v>0</v>
      </c>
      <c r="J201" s="11">
        <f>VLOOKUP(B201,[2]Hoja6!$A$2:$F$493,6,0)</f>
        <v>1525</v>
      </c>
      <c r="K201" s="11">
        <f t="shared" si="4"/>
        <v>3298</v>
      </c>
      <c r="L201" s="11">
        <f t="shared" si="5"/>
        <v>26702</v>
      </c>
      <c r="M201" s="46" t="s">
        <v>281</v>
      </c>
    </row>
    <row r="202" spans="1:13" x14ac:dyDescent="0.25">
      <c r="A202" s="42">
        <v>191</v>
      </c>
      <c r="B202" s="2" t="s">
        <v>439</v>
      </c>
      <c r="C202" s="20" t="s">
        <v>17</v>
      </c>
      <c r="D202" s="20" t="s">
        <v>1222</v>
      </c>
      <c r="E202" s="20" t="s">
        <v>813</v>
      </c>
      <c r="F202" s="11">
        <v>30000</v>
      </c>
      <c r="G202" s="11">
        <f>VLOOKUP(B202,[2]Hoja6!$A$2:$C$493,3,0)</f>
        <v>861</v>
      </c>
      <c r="H202" s="11">
        <f>VLOOKUP(B202,[2]Hoja6!$A$2:$D$493,4,0)</f>
        <v>912</v>
      </c>
      <c r="I202" s="11">
        <f>VLOOKUP(B202,[2]Hoja6!$A$2:$E$493,5,0)</f>
        <v>0</v>
      </c>
      <c r="J202" s="11">
        <f>VLOOKUP(B202,[2]Hoja6!$A$2:$F$493,6,0)</f>
        <v>13937.35</v>
      </c>
      <c r="K202" s="11">
        <f t="shared" si="4"/>
        <v>15710.35</v>
      </c>
      <c r="L202" s="11">
        <f t="shared" si="5"/>
        <v>14289.65</v>
      </c>
      <c r="M202" s="46" t="s">
        <v>281</v>
      </c>
    </row>
    <row r="203" spans="1:13" x14ac:dyDescent="0.25">
      <c r="A203" s="42">
        <v>192</v>
      </c>
      <c r="B203" s="2" t="s">
        <v>185</v>
      </c>
      <c r="C203" s="20" t="s">
        <v>17</v>
      </c>
      <c r="D203" s="20" t="s">
        <v>1219</v>
      </c>
      <c r="E203" s="20" t="s">
        <v>813</v>
      </c>
      <c r="F203" s="11">
        <v>30000</v>
      </c>
      <c r="G203" s="11">
        <f>VLOOKUP(B203,[2]Hoja6!$A$2:$C$493,3,0)</f>
        <v>861</v>
      </c>
      <c r="H203" s="11">
        <f>VLOOKUP(B203,[2]Hoja6!$A$2:$D$493,4,0)</f>
        <v>912</v>
      </c>
      <c r="I203" s="11">
        <f>VLOOKUP(B203,[2]Hoja6!$A$2:$E$493,5,0)</f>
        <v>0</v>
      </c>
      <c r="J203" s="11">
        <f>VLOOKUP(B203,[2]Hoja6!$A$2:$F$493,6,0)</f>
        <v>25</v>
      </c>
      <c r="K203" s="11">
        <f t="shared" si="4"/>
        <v>1798</v>
      </c>
      <c r="L203" s="11">
        <f t="shared" si="5"/>
        <v>28202</v>
      </c>
      <c r="M203" s="46" t="s">
        <v>281</v>
      </c>
    </row>
    <row r="204" spans="1:13" x14ac:dyDescent="0.25">
      <c r="A204" s="42">
        <v>193</v>
      </c>
      <c r="B204" s="2" t="s">
        <v>833</v>
      </c>
      <c r="C204" s="20" t="s">
        <v>17</v>
      </c>
      <c r="D204" s="20" t="s">
        <v>1107</v>
      </c>
      <c r="E204" s="20" t="s">
        <v>813</v>
      </c>
      <c r="F204" s="11">
        <v>30000</v>
      </c>
      <c r="G204" s="11">
        <f>VLOOKUP(B204,[2]Hoja6!$A$2:$C$493,3,0)</f>
        <v>861</v>
      </c>
      <c r="H204" s="11">
        <f>VLOOKUP(B204,[2]Hoja6!$A$2:$D$493,4,0)</f>
        <v>912</v>
      </c>
      <c r="I204" s="11">
        <f>VLOOKUP(B204,[2]Hoja6!$A$2:$E$493,5,0)</f>
        <v>0</v>
      </c>
      <c r="J204" s="11">
        <f>VLOOKUP(B204,[2]Hoja6!$A$2:$F$493,6,0)</f>
        <v>5222.43</v>
      </c>
      <c r="K204" s="11">
        <f t="shared" si="4"/>
        <v>6995.43</v>
      </c>
      <c r="L204" s="11">
        <f t="shared" si="5"/>
        <v>23004.57</v>
      </c>
      <c r="M204" s="46" t="s">
        <v>281</v>
      </c>
    </row>
    <row r="205" spans="1:13" x14ac:dyDescent="0.25">
      <c r="A205" s="42">
        <v>194</v>
      </c>
      <c r="B205" s="2" t="s">
        <v>473</v>
      </c>
      <c r="C205" s="20" t="s">
        <v>1176</v>
      </c>
      <c r="D205" s="20" t="s">
        <v>1222</v>
      </c>
      <c r="E205" s="20" t="s">
        <v>813</v>
      </c>
      <c r="F205" s="11">
        <v>30000</v>
      </c>
      <c r="G205" s="11">
        <f>VLOOKUP(B205,[2]Hoja6!$A$2:$C$493,3,0)</f>
        <v>861</v>
      </c>
      <c r="H205" s="11">
        <f>VLOOKUP(B205,[2]Hoja6!$A$2:$D$493,4,0)</f>
        <v>912</v>
      </c>
      <c r="I205" s="11">
        <f>VLOOKUP(B205,[2]Hoja6!$A$2:$E$493,5,0)</f>
        <v>0</v>
      </c>
      <c r="J205" s="11">
        <f>VLOOKUP(B205,[2]Hoja6!$A$2:$F$493,6,0)</f>
        <v>2125</v>
      </c>
      <c r="K205" s="11">
        <f t="shared" ref="K205:K268" si="6">G205+H205+I205+J205</f>
        <v>3898</v>
      </c>
      <c r="L205" s="11">
        <f t="shared" ref="L205:L268" si="7">F205-K205</f>
        <v>26102</v>
      </c>
      <c r="M205" s="46" t="s">
        <v>281</v>
      </c>
    </row>
    <row r="206" spans="1:13" x14ac:dyDescent="0.25">
      <c r="A206" s="42">
        <v>195</v>
      </c>
      <c r="B206" s="2" t="s">
        <v>837</v>
      </c>
      <c r="C206" s="20" t="s">
        <v>17</v>
      </c>
      <c r="D206" s="20" t="s">
        <v>1222</v>
      </c>
      <c r="E206" s="20" t="s">
        <v>813</v>
      </c>
      <c r="F206" s="11">
        <v>25000</v>
      </c>
      <c r="G206" s="11">
        <f>VLOOKUP(B206,[2]Hoja6!$A$2:$C$493,3,0)</f>
        <v>717.5</v>
      </c>
      <c r="H206" s="11">
        <f>VLOOKUP(B206,[2]Hoja6!$A$2:$D$493,4,0)</f>
        <v>760</v>
      </c>
      <c r="I206" s="11">
        <f>VLOOKUP(B206,[2]Hoja6!$A$2:$E$493,5,0)</f>
        <v>0</v>
      </c>
      <c r="J206" s="11">
        <f>VLOOKUP(B206,[2]Hoja6!$A$2:$F$493,6,0)</f>
        <v>2825.07</v>
      </c>
      <c r="K206" s="11">
        <f t="shared" si="6"/>
        <v>4302.57</v>
      </c>
      <c r="L206" s="11">
        <f t="shared" si="7"/>
        <v>20697.43</v>
      </c>
      <c r="M206" s="46" t="s">
        <v>281</v>
      </c>
    </row>
    <row r="207" spans="1:13" x14ac:dyDescent="0.25">
      <c r="A207" s="42">
        <v>196</v>
      </c>
      <c r="B207" s="2" t="s">
        <v>474</v>
      </c>
      <c r="C207" s="20" t="s">
        <v>1176</v>
      </c>
      <c r="D207" s="20" t="s">
        <v>1222</v>
      </c>
      <c r="E207" s="20" t="s">
        <v>813</v>
      </c>
      <c r="F207" s="11">
        <v>30000</v>
      </c>
      <c r="G207" s="11">
        <f>VLOOKUP(B207,[2]Hoja6!$A$2:$C$493,3,0)</f>
        <v>861</v>
      </c>
      <c r="H207" s="11">
        <f>VLOOKUP(B207,[2]Hoja6!$A$2:$D$493,4,0)</f>
        <v>912</v>
      </c>
      <c r="I207" s="11">
        <f>VLOOKUP(B207,[2]Hoja6!$A$2:$E$493,5,0)</f>
        <v>0</v>
      </c>
      <c r="J207" s="11">
        <f>VLOOKUP(B207,[2]Hoja6!$A$2:$F$493,6,0)</f>
        <v>6422.41</v>
      </c>
      <c r="K207" s="11">
        <f t="shared" si="6"/>
        <v>8195.41</v>
      </c>
      <c r="L207" s="11">
        <f t="shared" si="7"/>
        <v>21804.59</v>
      </c>
      <c r="M207" s="46" t="s">
        <v>281</v>
      </c>
    </row>
    <row r="208" spans="1:13" x14ac:dyDescent="0.25">
      <c r="A208" s="42">
        <v>197</v>
      </c>
      <c r="B208" s="2" t="s">
        <v>475</v>
      </c>
      <c r="C208" s="20" t="s">
        <v>17</v>
      </c>
      <c r="D208" s="20" t="s">
        <v>1222</v>
      </c>
      <c r="E208" s="20" t="s">
        <v>813</v>
      </c>
      <c r="F208" s="11">
        <v>30000</v>
      </c>
      <c r="G208" s="11">
        <f>VLOOKUP(B208,[2]Hoja6!$A$2:$C$493,3,0)</f>
        <v>861</v>
      </c>
      <c r="H208" s="11">
        <f>VLOOKUP(B208,[2]Hoja6!$A$2:$D$493,4,0)</f>
        <v>912</v>
      </c>
      <c r="I208" s="11">
        <f>VLOOKUP(B208,[2]Hoja6!$A$2:$E$493,5,0)</f>
        <v>0</v>
      </c>
      <c r="J208" s="11">
        <f>VLOOKUP(B208,[2]Hoja6!$A$2:$F$493,6,0)</f>
        <v>9705.27</v>
      </c>
      <c r="K208" s="11">
        <f t="shared" si="6"/>
        <v>11478.27</v>
      </c>
      <c r="L208" s="11">
        <f t="shared" si="7"/>
        <v>18521.73</v>
      </c>
      <c r="M208" s="46" t="s">
        <v>281</v>
      </c>
    </row>
    <row r="209" spans="1:13" x14ac:dyDescent="0.25">
      <c r="A209" s="42">
        <v>198</v>
      </c>
      <c r="B209" s="2" t="s">
        <v>792</v>
      </c>
      <c r="C209" s="20" t="s">
        <v>1176</v>
      </c>
      <c r="D209" s="20" t="s">
        <v>1222</v>
      </c>
      <c r="E209" s="20" t="s">
        <v>813</v>
      </c>
      <c r="F209" s="11">
        <v>30000</v>
      </c>
      <c r="G209" s="11">
        <f>VLOOKUP(B209,[2]Hoja6!$A$2:$C$493,3,0)</f>
        <v>861</v>
      </c>
      <c r="H209" s="11">
        <f>VLOOKUP(B209,[2]Hoja6!$A$2:$D$493,4,0)</f>
        <v>912</v>
      </c>
      <c r="I209" s="11">
        <f>VLOOKUP(B209,[2]Hoja6!$A$2:$E$493,5,0)</f>
        <v>0</v>
      </c>
      <c r="J209" s="11">
        <f>VLOOKUP(B209,[2]Hoja6!$A$2:$F$493,6,0)</f>
        <v>3626.16</v>
      </c>
      <c r="K209" s="11">
        <f t="shared" si="6"/>
        <v>5399.16</v>
      </c>
      <c r="L209" s="11">
        <f t="shared" si="7"/>
        <v>24600.84</v>
      </c>
      <c r="M209" s="46" t="s">
        <v>281</v>
      </c>
    </row>
    <row r="210" spans="1:13" x14ac:dyDescent="0.25">
      <c r="A210" s="42">
        <v>199</v>
      </c>
      <c r="B210" s="2" t="s">
        <v>81</v>
      </c>
      <c r="C210" s="20" t="s">
        <v>17</v>
      </c>
      <c r="D210" s="20" t="s">
        <v>1222</v>
      </c>
      <c r="E210" s="20" t="s">
        <v>813</v>
      </c>
      <c r="F210" s="11">
        <v>30000</v>
      </c>
      <c r="G210" s="11">
        <f>VLOOKUP(B210,[2]Hoja6!$A$2:$C$493,3,0)</f>
        <v>861</v>
      </c>
      <c r="H210" s="11">
        <f>VLOOKUP(B210,[2]Hoja6!$A$2:$D$493,4,0)</f>
        <v>912</v>
      </c>
      <c r="I210" s="11">
        <f>VLOOKUP(B210,[2]Hoja6!$A$2:$E$493,5,0)</f>
        <v>0</v>
      </c>
      <c r="J210" s="11">
        <f>VLOOKUP(B210,[2]Hoja6!$A$2:$F$493,6,0)</f>
        <v>7268.01</v>
      </c>
      <c r="K210" s="11">
        <f t="shared" si="6"/>
        <v>9041.01</v>
      </c>
      <c r="L210" s="11">
        <f t="shared" si="7"/>
        <v>20958.989999999998</v>
      </c>
      <c r="M210" s="46" t="s">
        <v>281</v>
      </c>
    </row>
    <row r="211" spans="1:13" x14ac:dyDescent="0.25">
      <c r="A211" s="42">
        <v>200</v>
      </c>
      <c r="B211" s="2" t="s">
        <v>484</v>
      </c>
      <c r="C211" s="20" t="s">
        <v>17</v>
      </c>
      <c r="D211" s="20" t="s">
        <v>1222</v>
      </c>
      <c r="E211" s="20" t="s">
        <v>813</v>
      </c>
      <c r="F211" s="11">
        <v>30000</v>
      </c>
      <c r="G211" s="11">
        <f>VLOOKUP(B211,[2]Hoja6!$A$2:$C$493,3,0)</f>
        <v>861</v>
      </c>
      <c r="H211" s="11">
        <f>VLOOKUP(B211,[2]Hoja6!$A$2:$D$493,4,0)</f>
        <v>912</v>
      </c>
      <c r="I211" s="11">
        <f>VLOOKUP(B211,[2]Hoja6!$A$2:$E$493,5,0)</f>
        <v>0</v>
      </c>
      <c r="J211" s="11">
        <f>VLOOKUP(B211,[2]Hoja6!$A$2:$F$493,6,0)</f>
        <v>25</v>
      </c>
      <c r="K211" s="11">
        <f t="shared" si="6"/>
        <v>1798</v>
      </c>
      <c r="L211" s="11">
        <f t="shared" si="7"/>
        <v>28202</v>
      </c>
      <c r="M211" s="46" t="s">
        <v>281</v>
      </c>
    </row>
    <row r="212" spans="1:13" x14ac:dyDescent="0.25">
      <c r="A212" s="42">
        <v>201</v>
      </c>
      <c r="B212" s="2" t="s">
        <v>46</v>
      </c>
      <c r="C212" s="20" t="s">
        <v>1176</v>
      </c>
      <c r="D212" s="20" t="s">
        <v>1222</v>
      </c>
      <c r="E212" s="20" t="s">
        <v>813</v>
      </c>
      <c r="F212" s="11">
        <v>30000</v>
      </c>
      <c r="G212" s="11">
        <f>VLOOKUP(B212,[2]Hoja6!$A$2:$C$493,3,0)</f>
        <v>861</v>
      </c>
      <c r="H212" s="11">
        <f>VLOOKUP(B212,[2]Hoja6!$A$2:$D$493,4,0)</f>
        <v>912</v>
      </c>
      <c r="I212" s="11">
        <f>VLOOKUP(B212,[2]Hoja6!$A$2:$E$493,5,0)</f>
        <v>0</v>
      </c>
      <c r="J212" s="11">
        <f>VLOOKUP(B212,[2]Hoja6!$A$2:$F$493,6,0)</f>
        <v>2576.6099999999997</v>
      </c>
      <c r="K212" s="11">
        <f t="shared" si="6"/>
        <v>4349.6099999999997</v>
      </c>
      <c r="L212" s="11">
        <f t="shared" si="7"/>
        <v>25650.39</v>
      </c>
      <c r="M212" s="46" t="s">
        <v>281</v>
      </c>
    </row>
    <row r="213" spans="1:13" x14ac:dyDescent="0.25">
      <c r="A213" s="42">
        <v>202</v>
      </c>
      <c r="B213" s="2" t="s">
        <v>44</v>
      </c>
      <c r="C213" s="20" t="s">
        <v>17</v>
      </c>
      <c r="D213" s="20" t="s">
        <v>1222</v>
      </c>
      <c r="E213" s="20" t="s">
        <v>813</v>
      </c>
      <c r="F213" s="11">
        <v>30000</v>
      </c>
      <c r="G213" s="11">
        <f>VLOOKUP(B213,[2]Hoja6!$A$2:$C$493,3,0)</f>
        <v>861</v>
      </c>
      <c r="H213" s="11">
        <f>VLOOKUP(B213,[2]Hoja6!$A$2:$D$493,4,0)</f>
        <v>912</v>
      </c>
      <c r="I213" s="11">
        <f>VLOOKUP(B213,[2]Hoja6!$A$2:$E$493,5,0)</f>
        <v>0</v>
      </c>
      <c r="J213" s="11">
        <f>VLOOKUP(B213,[2]Hoja6!$A$2:$F$493,6,0)</f>
        <v>4610.74</v>
      </c>
      <c r="K213" s="11">
        <f t="shared" si="6"/>
        <v>6383.74</v>
      </c>
      <c r="L213" s="11">
        <f t="shared" si="7"/>
        <v>23616.260000000002</v>
      </c>
      <c r="M213" s="46" t="s">
        <v>281</v>
      </c>
    </row>
    <row r="214" spans="1:13" x14ac:dyDescent="0.25">
      <c r="A214" s="42">
        <v>203</v>
      </c>
      <c r="B214" s="2" t="s">
        <v>42</v>
      </c>
      <c r="C214" s="20" t="s">
        <v>1176</v>
      </c>
      <c r="D214" s="20" t="s">
        <v>1222</v>
      </c>
      <c r="E214" s="20" t="s">
        <v>813</v>
      </c>
      <c r="F214" s="11">
        <v>30000</v>
      </c>
      <c r="G214" s="11">
        <f>VLOOKUP(B214,[2]Hoja6!$A$2:$C$493,3,0)</f>
        <v>861</v>
      </c>
      <c r="H214" s="11">
        <f>VLOOKUP(B214,[2]Hoja6!$A$2:$D$493,4,0)</f>
        <v>912</v>
      </c>
      <c r="I214" s="11">
        <f>VLOOKUP(B214,[2]Hoja6!$A$2:$E$493,5,0)</f>
        <v>0</v>
      </c>
      <c r="J214" s="11">
        <f>VLOOKUP(B214,[2]Hoja6!$A$2:$F$493,6,0)</f>
        <v>7075.22</v>
      </c>
      <c r="K214" s="11">
        <f t="shared" si="6"/>
        <v>8848.2200000000012</v>
      </c>
      <c r="L214" s="11">
        <f t="shared" si="7"/>
        <v>21151.78</v>
      </c>
      <c r="M214" s="46" t="s">
        <v>281</v>
      </c>
    </row>
    <row r="215" spans="1:13" x14ac:dyDescent="0.25">
      <c r="A215" s="42">
        <v>204</v>
      </c>
      <c r="B215" s="2" t="s">
        <v>734</v>
      </c>
      <c r="C215" s="20" t="s">
        <v>17</v>
      </c>
      <c r="D215" s="20" t="s">
        <v>1222</v>
      </c>
      <c r="E215" s="20" t="s">
        <v>813</v>
      </c>
      <c r="F215" s="11">
        <v>30000</v>
      </c>
      <c r="G215" s="11">
        <f>VLOOKUP(B215,[2]Hoja6!$A$2:$C$493,3,0)</f>
        <v>861</v>
      </c>
      <c r="H215" s="11">
        <f>VLOOKUP(B215,[2]Hoja6!$A$2:$D$493,4,0)</f>
        <v>912</v>
      </c>
      <c r="I215" s="11">
        <f>VLOOKUP(B215,[2]Hoja6!$A$2:$E$493,5,0)</f>
        <v>0</v>
      </c>
      <c r="J215" s="11">
        <f>VLOOKUP(B215,[2]Hoja6!$A$2:$F$493,6,0)</f>
        <v>6273.06</v>
      </c>
      <c r="K215" s="11">
        <f t="shared" si="6"/>
        <v>8046.06</v>
      </c>
      <c r="L215" s="11">
        <f t="shared" si="7"/>
        <v>21953.94</v>
      </c>
      <c r="M215" s="46" t="s">
        <v>281</v>
      </c>
    </row>
    <row r="216" spans="1:13" x14ac:dyDescent="0.25">
      <c r="A216" s="42">
        <v>205</v>
      </c>
      <c r="B216" s="2" t="s">
        <v>38</v>
      </c>
      <c r="C216" s="20" t="s">
        <v>1176</v>
      </c>
      <c r="D216" s="20" t="s">
        <v>1222</v>
      </c>
      <c r="E216" s="20" t="s">
        <v>813</v>
      </c>
      <c r="F216" s="11">
        <v>30000</v>
      </c>
      <c r="G216" s="11">
        <f>VLOOKUP(B216,[2]Hoja6!$A$2:$C$493,3,0)</f>
        <v>861</v>
      </c>
      <c r="H216" s="11">
        <f>VLOOKUP(B216,[2]Hoja6!$A$2:$D$493,4,0)</f>
        <v>912</v>
      </c>
      <c r="I216" s="11">
        <f>VLOOKUP(B216,[2]Hoja6!$A$2:$E$493,5,0)</f>
        <v>0</v>
      </c>
      <c r="J216" s="11">
        <f>VLOOKUP(B216,[2]Hoja6!$A$2:$F$493,6,0)</f>
        <v>925</v>
      </c>
      <c r="K216" s="11">
        <f t="shared" si="6"/>
        <v>2698</v>
      </c>
      <c r="L216" s="11">
        <f t="shared" si="7"/>
        <v>27302</v>
      </c>
      <c r="M216" s="46" t="s">
        <v>281</v>
      </c>
    </row>
    <row r="217" spans="1:13" x14ac:dyDescent="0.25">
      <c r="A217" s="42">
        <v>206</v>
      </c>
      <c r="B217" s="2" t="s">
        <v>503</v>
      </c>
      <c r="C217" s="20" t="s">
        <v>17</v>
      </c>
      <c r="D217" s="20" t="s">
        <v>1222</v>
      </c>
      <c r="E217" s="20" t="s">
        <v>813</v>
      </c>
      <c r="F217" s="11">
        <v>30000</v>
      </c>
      <c r="G217" s="11">
        <f>VLOOKUP(B217,[2]Hoja6!$A$2:$C$493,3,0)</f>
        <v>861</v>
      </c>
      <c r="H217" s="11">
        <f>VLOOKUP(B217,[2]Hoja6!$A$2:$D$493,4,0)</f>
        <v>912</v>
      </c>
      <c r="I217" s="11">
        <f>VLOOKUP(B217,[2]Hoja6!$A$2:$E$493,5,0)</f>
        <v>0</v>
      </c>
      <c r="J217" s="11">
        <f>VLOOKUP(B217,[2]Hoja6!$A$2:$F$493,6,0)</f>
        <v>9007.11</v>
      </c>
      <c r="K217" s="11">
        <f t="shared" si="6"/>
        <v>10780.11</v>
      </c>
      <c r="L217" s="11">
        <f t="shared" si="7"/>
        <v>19219.89</v>
      </c>
      <c r="M217" s="46" t="s">
        <v>281</v>
      </c>
    </row>
    <row r="218" spans="1:13" ht="15" customHeight="1" x14ac:dyDescent="0.25">
      <c r="A218" s="42">
        <v>207</v>
      </c>
      <c r="B218" s="2" t="s">
        <v>18</v>
      </c>
      <c r="C218" s="20" t="s">
        <v>17</v>
      </c>
      <c r="D218" s="20" t="s">
        <v>1222</v>
      </c>
      <c r="E218" s="20" t="s">
        <v>813</v>
      </c>
      <c r="F218" s="11">
        <v>30000</v>
      </c>
      <c r="G218" s="11">
        <f>VLOOKUP(B218,[2]Hoja6!$A$2:$C$493,3,0)</f>
        <v>861</v>
      </c>
      <c r="H218" s="11">
        <f>VLOOKUP(B218,[2]Hoja6!$A$2:$D$493,4,0)</f>
        <v>912</v>
      </c>
      <c r="I218" s="11">
        <f>VLOOKUP(B218,[2]Hoja6!$A$2:$E$493,5,0)</f>
        <v>0</v>
      </c>
      <c r="J218" s="11">
        <f>VLOOKUP(B218,[2]Hoja6!$A$2:$F$493,6,0)</f>
        <v>5664.72</v>
      </c>
      <c r="K218" s="11">
        <f t="shared" si="6"/>
        <v>7437.72</v>
      </c>
      <c r="L218" s="11">
        <f t="shared" si="7"/>
        <v>22562.28</v>
      </c>
      <c r="M218" s="46" t="s">
        <v>281</v>
      </c>
    </row>
    <row r="219" spans="1:13" ht="15" customHeight="1" x14ac:dyDescent="0.25">
      <c r="A219" s="42">
        <v>208</v>
      </c>
      <c r="B219" s="2" t="s">
        <v>938</v>
      </c>
      <c r="C219" s="20" t="s">
        <v>17</v>
      </c>
      <c r="D219" s="20" t="s">
        <v>1219</v>
      </c>
      <c r="E219" s="20" t="s">
        <v>813</v>
      </c>
      <c r="F219" s="11">
        <v>20000</v>
      </c>
      <c r="G219" s="11">
        <f>VLOOKUP(B219,[2]Hoja6!$A$2:$C$493,3,0)</f>
        <v>574</v>
      </c>
      <c r="H219" s="11">
        <f>VLOOKUP(B219,[2]Hoja6!$A$2:$D$493,4,0)</f>
        <v>608</v>
      </c>
      <c r="I219" s="11">
        <f>VLOOKUP(B219,[2]Hoja6!$A$2:$E$493,5,0)</f>
        <v>0</v>
      </c>
      <c r="J219" s="11">
        <f>VLOOKUP(B219,[2]Hoja6!$A$2:$F$493,6,0)</f>
        <v>25</v>
      </c>
      <c r="K219" s="11">
        <f t="shared" si="6"/>
        <v>1207</v>
      </c>
      <c r="L219" s="11">
        <f t="shared" si="7"/>
        <v>18793</v>
      </c>
      <c r="M219" s="46" t="s">
        <v>281</v>
      </c>
    </row>
    <row r="220" spans="1:13" x14ac:dyDescent="0.25">
      <c r="A220" s="42">
        <v>209</v>
      </c>
      <c r="B220" s="2" t="s">
        <v>934</v>
      </c>
      <c r="C220" s="20" t="s">
        <v>17</v>
      </c>
      <c r="D220" s="20" t="s">
        <v>1219</v>
      </c>
      <c r="E220" s="20" t="s">
        <v>813</v>
      </c>
      <c r="F220" s="11">
        <v>20000</v>
      </c>
      <c r="G220" s="11">
        <f>VLOOKUP(B220,[2]Hoja6!$A$2:$C$493,3,0)</f>
        <v>574</v>
      </c>
      <c r="H220" s="11">
        <f>VLOOKUP(B220,[2]Hoja6!$A$2:$D$493,4,0)</f>
        <v>608</v>
      </c>
      <c r="I220" s="11">
        <f>VLOOKUP(B220,[2]Hoja6!$A$2:$E$493,5,0)</f>
        <v>0</v>
      </c>
      <c r="J220" s="11">
        <f>VLOOKUP(B220,[2]Hoja6!$A$2:$F$493,6,0)</f>
        <v>1225</v>
      </c>
      <c r="K220" s="11">
        <f t="shared" si="6"/>
        <v>2407</v>
      </c>
      <c r="L220" s="11">
        <f t="shared" si="7"/>
        <v>17593</v>
      </c>
      <c r="M220" s="46" t="s">
        <v>281</v>
      </c>
    </row>
    <row r="221" spans="1:13" x14ac:dyDescent="0.25">
      <c r="A221" s="42">
        <v>210</v>
      </c>
      <c r="B221" s="2" t="s">
        <v>949</v>
      </c>
      <c r="C221" s="20" t="s">
        <v>17</v>
      </c>
      <c r="D221" s="20" t="s">
        <v>1219</v>
      </c>
      <c r="E221" s="20" t="s">
        <v>813</v>
      </c>
      <c r="F221" s="11">
        <v>20000</v>
      </c>
      <c r="G221" s="11">
        <f>VLOOKUP(B221,[2]Hoja6!$A$2:$C$493,3,0)</f>
        <v>574</v>
      </c>
      <c r="H221" s="11">
        <f>VLOOKUP(B221,[2]Hoja6!$A$2:$D$493,4,0)</f>
        <v>608</v>
      </c>
      <c r="I221" s="11">
        <f>VLOOKUP(B221,[2]Hoja6!$A$2:$E$493,5,0)</f>
        <v>0</v>
      </c>
      <c r="J221" s="11">
        <f>VLOOKUP(B221,[2]Hoja6!$A$2:$F$493,6,0)</f>
        <v>25</v>
      </c>
      <c r="K221" s="11">
        <f t="shared" si="6"/>
        <v>1207</v>
      </c>
      <c r="L221" s="11">
        <f t="shared" si="7"/>
        <v>18793</v>
      </c>
      <c r="M221" s="46" t="s">
        <v>281</v>
      </c>
    </row>
    <row r="222" spans="1:13" x14ac:dyDescent="0.25">
      <c r="A222" s="42">
        <v>211</v>
      </c>
      <c r="B222" s="2" t="s">
        <v>969</v>
      </c>
      <c r="C222" s="20" t="s">
        <v>17</v>
      </c>
      <c r="D222" s="20" t="s">
        <v>1222</v>
      </c>
      <c r="E222" s="20" t="s">
        <v>813</v>
      </c>
      <c r="F222" s="11">
        <v>25000</v>
      </c>
      <c r="G222" s="11">
        <f>VLOOKUP(B222,[2]Hoja6!$A$2:$C$493,3,0)</f>
        <v>717.5</v>
      </c>
      <c r="H222" s="11">
        <f>VLOOKUP(B222,[2]Hoja6!$A$2:$D$493,4,0)</f>
        <v>760</v>
      </c>
      <c r="I222" s="11">
        <f>VLOOKUP(B222,[2]Hoja6!$A$2:$E$493,5,0)</f>
        <v>0</v>
      </c>
      <c r="J222" s="11">
        <f>VLOOKUP(B222,[2]Hoja6!$A$2:$F$493,6,0)</f>
        <v>3357.83</v>
      </c>
      <c r="K222" s="11">
        <f t="shared" si="6"/>
        <v>4835.33</v>
      </c>
      <c r="L222" s="11">
        <f t="shared" si="7"/>
        <v>20164.669999999998</v>
      </c>
      <c r="M222" s="46" t="s">
        <v>281</v>
      </c>
    </row>
    <row r="223" spans="1:13" x14ac:dyDescent="0.25">
      <c r="A223" s="42">
        <v>212</v>
      </c>
      <c r="B223" s="2" t="s">
        <v>1011</v>
      </c>
      <c r="C223" s="20" t="s">
        <v>17</v>
      </c>
      <c r="D223" s="20" t="s">
        <v>1222</v>
      </c>
      <c r="E223" s="20" t="s">
        <v>813</v>
      </c>
      <c r="F223" s="11">
        <v>20000</v>
      </c>
      <c r="G223" s="11">
        <f>VLOOKUP(B223,[2]Hoja6!$A$2:$C$493,3,0)</f>
        <v>574</v>
      </c>
      <c r="H223" s="11">
        <f>VLOOKUP(B223,[2]Hoja6!$A$2:$D$493,4,0)</f>
        <v>608</v>
      </c>
      <c r="I223" s="11">
        <f>VLOOKUP(B223,[2]Hoja6!$A$2:$E$493,5,0)</f>
        <v>0</v>
      </c>
      <c r="J223" s="11">
        <f>VLOOKUP(B223,[2]Hoja6!$A$2:$F$493,6,0)</f>
        <v>2115.9499999999998</v>
      </c>
      <c r="K223" s="11">
        <f t="shared" si="6"/>
        <v>3297.95</v>
      </c>
      <c r="L223" s="11">
        <f t="shared" si="7"/>
        <v>16702.05</v>
      </c>
      <c r="M223" s="46" t="s">
        <v>281</v>
      </c>
    </row>
    <row r="224" spans="1:13" x14ac:dyDescent="0.25">
      <c r="A224" s="42">
        <v>213</v>
      </c>
      <c r="B224" s="2" t="s">
        <v>1012</v>
      </c>
      <c r="C224" s="20" t="s">
        <v>17</v>
      </c>
      <c r="D224" s="20" t="s">
        <v>1222</v>
      </c>
      <c r="E224" s="20" t="s">
        <v>813</v>
      </c>
      <c r="F224" s="11">
        <v>20000</v>
      </c>
      <c r="G224" s="11">
        <f>VLOOKUP(B224,[2]Hoja6!$A$2:$C$493,3,0)</f>
        <v>574</v>
      </c>
      <c r="H224" s="11">
        <f>VLOOKUP(B224,[2]Hoja6!$A$2:$D$493,4,0)</f>
        <v>608</v>
      </c>
      <c r="I224" s="11">
        <f>VLOOKUP(B224,[2]Hoja6!$A$2:$E$493,5,0)</f>
        <v>0</v>
      </c>
      <c r="J224" s="11">
        <f>VLOOKUP(B224,[2]Hoja6!$A$2:$F$493,6,0)</f>
        <v>2005.39</v>
      </c>
      <c r="K224" s="11">
        <f t="shared" si="6"/>
        <v>3187.3900000000003</v>
      </c>
      <c r="L224" s="11">
        <f t="shared" si="7"/>
        <v>16812.61</v>
      </c>
      <c r="M224" s="46" t="s">
        <v>281</v>
      </c>
    </row>
    <row r="225" spans="1:13" x14ac:dyDescent="0.25">
      <c r="A225" s="42">
        <v>214</v>
      </c>
      <c r="B225" s="2" t="s">
        <v>1013</v>
      </c>
      <c r="C225" s="20" t="s">
        <v>17</v>
      </c>
      <c r="D225" s="20" t="s">
        <v>1222</v>
      </c>
      <c r="E225" s="20" t="s">
        <v>813</v>
      </c>
      <c r="F225" s="11">
        <v>20000</v>
      </c>
      <c r="G225" s="11">
        <f>VLOOKUP(B225,[2]Hoja6!$A$2:$C$493,3,0)</f>
        <v>574</v>
      </c>
      <c r="H225" s="11">
        <f>VLOOKUP(B225,[2]Hoja6!$A$2:$D$493,4,0)</f>
        <v>608</v>
      </c>
      <c r="I225" s="11">
        <f>VLOOKUP(B225,[2]Hoja6!$A$2:$E$493,5,0)</f>
        <v>0</v>
      </c>
      <c r="J225" s="11">
        <f>VLOOKUP(B225,[2]Hoja6!$A$2:$F$493,6,0)</f>
        <v>25</v>
      </c>
      <c r="K225" s="11">
        <f t="shared" si="6"/>
        <v>1207</v>
      </c>
      <c r="L225" s="11">
        <f t="shared" si="7"/>
        <v>18793</v>
      </c>
      <c r="M225" s="46" t="s">
        <v>281</v>
      </c>
    </row>
    <row r="226" spans="1:13" x14ac:dyDescent="0.25">
      <c r="A226" s="42">
        <v>215</v>
      </c>
      <c r="B226" s="2" t="s">
        <v>1036</v>
      </c>
      <c r="C226" s="20" t="s">
        <v>1176</v>
      </c>
      <c r="D226" s="20" t="s">
        <v>1222</v>
      </c>
      <c r="E226" s="20" t="s">
        <v>813</v>
      </c>
      <c r="F226" s="11">
        <v>20000</v>
      </c>
      <c r="G226" s="11">
        <f>VLOOKUP(B226,[2]Hoja6!$A$2:$C$493,3,0)</f>
        <v>574</v>
      </c>
      <c r="H226" s="11">
        <f>VLOOKUP(B226,[2]Hoja6!$A$2:$D$493,4,0)</f>
        <v>608</v>
      </c>
      <c r="I226" s="11">
        <f>VLOOKUP(B226,[2]Hoja6!$A$2:$E$493,5,0)</f>
        <v>0</v>
      </c>
      <c r="J226" s="11">
        <f>VLOOKUP(B226,[2]Hoja6!$A$2:$F$493,6,0)</f>
        <v>625</v>
      </c>
      <c r="K226" s="11">
        <f t="shared" si="6"/>
        <v>1807</v>
      </c>
      <c r="L226" s="11">
        <f t="shared" si="7"/>
        <v>18193</v>
      </c>
      <c r="M226" s="46" t="s">
        <v>281</v>
      </c>
    </row>
    <row r="227" spans="1:13" x14ac:dyDescent="0.25">
      <c r="A227" s="42">
        <v>216</v>
      </c>
      <c r="B227" s="2" t="s">
        <v>1014</v>
      </c>
      <c r="C227" s="20" t="s">
        <v>17</v>
      </c>
      <c r="D227" s="20" t="s">
        <v>1222</v>
      </c>
      <c r="E227" s="20" t="s">
        <v>813</v>
      </c>
      <c r="F227" s="11">
        <v>20000</v>
      </c>
      <c r="G227" s="11">
        <f>VLOOKUP(B227,[2]Hoja6!$A$2:$C$493,3,0)</f>
        <v>574</v>
      </c>
      <c r="H227" s="11">
        <f>VLOOKUP(B227,[2]Hoja6!$A$2:$D$493,4,0)</f>
        <v>608</v>
      </c>
      <c r="I227" s="11">
        <f>VLOOKUP(B227,[2]Hoja6!$A$2:$E$493,5,0)</f>
        <v>0</v>
      </c>
      <c r="J227" s="11">
        <f>VLOOKUP(B227,[2]Hoja6!$A$2:$F$493,6,0)</f>
        <v>2202.09</v>
      </c>
      <c r="K227" s="11">
        <f t="shared" si="6"/>
        <v>3384.09</v>
      </c>
      <c r="L227" s="11">
        <f t="shared" si="7"/>
        <v>16615.91</v>
      </c>
      <c r="M227" s="46" t="s">
        <v>281</v>
      </c>
    </row>
    <row r="228" spans="1:13" x14ac:dyDescent="0.25">
      <c r="A228" s="42">
        <v>217</v>
      </c>
      <c r="B228" s="2" t="s">
        <v>177</v>
      </c>
      <c r="C228" s="20" t="s">
        <v>1177</v>
      </c>
      <c r="D228" s="20" t="s">
        <v>182</v>
      </c>
      <c r="E228" s="20" t="s">
        <v>959</v>
      </c>
      <c r="F228" s="11">
        <v>112000</v>
      </c>
      <c r="G228" s="11">
        <f>VLOOKUP(B228,[2]Hoja6!$A$2:$C$493,3,0)</f>
        <v>3214.4</v>
      </c>
      <c r="H228" s="11">
        <f>VLOOKUP(B228,[2]Hoja6!$A$2:$D$493,4,0)</f>
        <v>3404.8</v>
      </c>
      <c r="I228" s="11">
        <f>VLOOKUP(B228,[2]Hoja6!$A$2:$E$493,5,0)</f>
        <v>14928.07</v>
      </c>
      <c r="J228" s="11">
        <f>VLOOKUP(B228,[2]Hoja6!$A$2:$F$493,6,0)</f>
        <v>3385</v>
      </c>
      <c r="K228" s="11">
        <f t="shared" si="6"/>
        <v>24932.27</v>
      </c>
      <c r="L228" s="11">
        <f t="shared" si="7"/>
        <v>87067.73</v>
      </c>
      <c r="M228" s="46" t="s">
        <v>282</v>
      </c>
    </row>
    <row r="229" spans="1:13" x14ac:dyDescent="0.25">
      <c r="A229" s="42">
        <v>218</v>
      </c>
      <c r="B229" s="2" t="s">
        <v>174</v>
      </c>
      <c r="C229" s="20" t="s">
        <v>1170</v>
      </c>
      <c r="D229" s="20" t="s">
        <v>1443</v>
      </c>
      <c r="E229" s="20" t="s">
        <v>813</v>
      </c>
      <c r="F229" s="11">
        <v>50000</v>
      </c>
      <c r="G229" s="11">
        <f>VLOOKUP(B229,[2]Hoja6!$A$2:$C$493,3,0)</f>
        <v>1435</v>
      </c>
      <c r="H229" s="11">
        <f>VLOOKUP(B229,[2]Hoja6!$A$2:$D$493,4,0)</f>
        <v>1520</v>
      </c>
      <c r="I229" s="11">
        <f>VLOOKUP(B229,[2]Hoja6!$A$2:$E$493,5,0)</f>
        <v>1854</v>
      </c>
      <c r="J229" s="11">
        <f>VLOOKUP(B229,[2]Hoja6!$A$2:$F$493,6,0)</f>
        <v>6490.58</v>
      </c>
      <c r="K229" s="11">
        <f t="shared" si="6"/>
        <v>11299.58</v>
      </c>
      <c r="L229" s="11">
        <f t="shared" si="7"/>
        <v>38700.42</v>
      </c>
      <c r="M229" s="46" t="s">
        <v>282</v>
      </c>
    </row>
    <row r="230" spans="1:13" x14ac:dyDescent="0.25">
      <c r="A230" s="42">
        <v>219</v>
      </c>
      <c r="B230" s="2" t="s">
        <v>706</v>
      </c>
      <c r="C230" s="20" t="s">
        <v>1179</v>
      </c>
      <c r="D230" s="20" t="s">
        <v>1107</v>
      </c>
      <c r="E230" s="20" t="s">
        <v>559</v>
      </c>
      <c r="F230" s="11">
        <v>40000</v>
      </c>
      <c r="G230" s="11">
        <f>VLOOKUP(B230,[2]Hoja6!$A$2:$C$493,3,0)</f>
        <v>1148</v>
      </c>
      <c r="H230" s="11">
        <f>VLOOKUP(B230,[2]Hoja6!$A$2:$D$493,4,0)</f>
        <v>1216</v>
      </c>
      <c r="I230" s="11">
        <f>VLOOKUP(B230,[2]Hoja6!$A$2:$E$493,5,0)</f>
        <v>442.65</v>
      </c>
      <c r="J230" s="11">
        <f>VLOOKUP(B230,[2]Hoja6!$A$2:$F$493,6,0)</f>
        <v>1225</v>
      </c>
      <c r="K230" s="11">
        <f t="shared" si="6"/>
        <v>4031.65</v>
      </c>
      <c r="L230" s="11">
        <f t="shared" si="7"/>
        <v>35968.35</v>
      </c>
      <c r="M230" s="46" t="s">
        <v>281</v>
      </c>
    </row>
    <row r="231" spans="1:13" x14ac:dyDescent="0.25">
      <c r="A231" s="42">
        <v>220</v>
      </c>
      <c r="B231" s="2" t="s">
        <v>676</v>
      </c>
      <c r="C231" s="20" t="s">
        <v>1179</v>
      </c>
      <c r="D231" s="20" t="s">
        <v>1107</v>
      </c>
      <c r="E231" s="20" t="s">
        <v>559</v>
      </c>
      <c r="F231" s="11">
        <v>40000</v>
      </c>
      <c r="G231" s="11">
        <f>VLOOKUP(B231,[2]Hoja6!$A$2:$C$493,3,0)</f>
        <v>1148</v>
      </c>
      <c r="H231" s="11">
        <f>VLOOKUP(B231,[2]Hoja6!$A$2:$D$493,4,0)</f>
        <v>1216</v>
      </c>
      <c r="I231" s="11">
        <f>VLOOKUP(B231,[2]Hoja6!$A$2:$E$493,5,0)</f>
        <v>442.65</v>
      </c>
      <c r="J231" s="11">
        <f>VLOOKUP(B231,[2]Hoja6!$A$2:$F$493,6,0)</f>
        <v>2749.55</v>
      </c>
      <c r="K231" s="11">
        <f t="shared" si="6"/>
        <v>5556.2000000000007</v>
      </c>
      <c r="L231" s="11">
        <f t="shared" si="7"/>
        <v>34443.800000000003</v>
      </c>
      <c r="M231" s="46" t="s">
        <v>281</v>
      </c>
    </row>
    <row r="232" spans="1:13" x14ac:dyDescent="0.25">
      <c r="A232" s="42">
        <v>221</v>
      </c>
      <c r="B232" s="2" t="s">
        <v>430</v>
      </c>
      <c r="C232" s="20" t="s">
        <v>1178</v>
      </c>
      <c r="D232" s="20" t="s">
        <v>1220</v>
      </c>
      <c r="E232" s="20" t="s">
        <v>813</v>
      </c>
      <c r="F232" s="11">
        <v>50000</v>
      </c>
      <c r="G232" s="11">
        <f>VLOOKUP(B232,[2]Hoja6!$A$2:$C$493,3,0)</f>
        <v>1435</v>
      </c>
      <c r="H232" s="11">
        <f>VLOOKUP(B232,[2]Hoja6!$A$2:$D$493,4,0)</f>
        <v>1520</v>
      </c>
      <c r="I232" s="11">
        <f>VLOOKUP(B232,[2]Hoja6!$A$2:$E$493,5,0)</f>
        <v>1854</v>
      </c>
      <c r="J232" s="11">
        <f>VLOOKUP(B232,[2]Hoja6!$A$2:$F$493,6,0)</f>
        <v>11698.54</v>
      </c>
      <c r="K232" s="11">
        <f t="shared" si="6"/>
        <v>16507.54</v>
      </c>
      <c r="L232" s="11">
        <f t="shared" si="7"/>
        <v>33492.46</v>
      </c>
      <c r="M232" s="46" t="s">
        <v>282</v>
      </c>
    </row>
    <row r="233" spans="1:13" x14ac:dyDescent="0.25">
      <c r="A233" s="42">
        <v>222</v>
      </c>
      <c r="B233" s="2" t="s">
        <v>515</v>
      </c>
      <c r="C233" s="20" t="s">
        <v>1070</v>
      </c>
      <c r="D233" s="20" t="s">
        <v>182</v>
      </c>
      <c r="E233" s="20" t="s">
        <v>959</v>
      </c>
      <c r="F233" s="11">
        <v>70000</v>
      </c>
      <c r="G233" s="11">
        <f>VLOOKUP(B233,[2]Hoja6!$A$2:$C$493,3,0)</f>
        <v>2009</v>
      </c>
      <c r="H233" s="11">
        <f>VLOOKUP(B233,[2]Hoja6!$A$2:$D$493,4,0)</f>
        <v>2128</v>
      </c>
      <c r="I233" s="11">
        <f>VLOOKUP(B233,[2]Hoja6!$A$2:$E$493,5,0)</f>
        <v>5025.38</v>
      </c>
      <c r="J233" s="11">
        <f>VLOOKUP(B233,[2]Hoja6!$A$2:$F$493,6,0)</f>
        <v>1740.46</v>
      </c>
      <c r="K233" s="11">
        <f t="shared" si="6"/>
        <v>10902.84</v>
      </c>
      <c r="L233" s="11">
        <f t="shared" si="7"/>
        <v>59097.16</v>
      </c>
      <c r="M233" s="46" t="s">
        <v>282</v>
      </c>
    </row>
    <row r="234" spans="1:13" x14ac:dyDescent="0.25">
      <c r="A234" s="42">
        <v>223</v>
      </c>
      <c r="B234" s="2" t="s">
        <v>172</v>
      </c>
      <c r="C234" s="20" t="s">
        <v>1070</v>
      </c>
      <c r="D234" s="20" t="s">
        <v>176</v>
      </c>
      <c r="E234" s="20" t="s">
        <v>559</v>
      </c>
      <c r="F234" s="11">
        <v>70000</v>
      </c>
      <c r="G234" s="11">
        <f>VLOOKUP(B234,[2]Hoja6!$A$2:$C$493,3,0)</f>
        <v>2009</v>
      </c>
      <c r="H234" s="11">
        <f>VLOOKUP(B234,[2]Hoja6!$A$2:$D$493,4,0)</f>
        <v>2128</v>
      </c>
      <c r="I234" s="11">
        <f>VLOOKUP(B234,[2]Hoja6!$A$2:$E$493,5,0)</f>
        <v>5368.48</v>
      </c>
      <c r="J234" s="11">
        <f>VLOOKUP(B234,[2]Hoja6!$A$2:$F$493,6,0)</f>
        <v>979.36</v>
      </c>
      <c r="K234" s="11">
        <f t="shared" si="6"/>
        <v>10484.84</v>
      </c>
      <c r="L234" s="11">
        <f t="shared" si="7"/>
        <v>59515.16</v>
      </c>
      <c r="M234" s="46" t="s">
        <v>282</v>
      </c>
    </row>
    <row r="235" spans="1:13" x14ac:dyDescent="0.25">
      <c r="A235" s="42">
        <v>224</v>
      </c>
      <c r="B235" s="2" t="s">
        <v>104</v>
      </c>
      <c r="C235" s="20" t="s">
        <v>1070</v>
      </c>
      <c r="D235" s="20" t="s">
        <v>1101</v>
      </c>
      <c r="E235" s="20" t="s">
        <v>959</v>
      </c>
      <c r="F235" s="11">
        <v>80000</v>
      </c>
      <c r="G235" s="11">
        <f>VLOOKUP(B235,[2]Hoja6!$A$2:$C$493,3,0)</f>
        <v>2296</v>
      </c>
      <c r="H235" s="11">
        <f>VLOOKUP(B235,[2]Hoja6!$A$2:$D$493,4,0)</f>
        <v>2432</v>
      </c>
      <c r="I235" s="11">
        <f>VLOOKUP(B235,[2]Hoja6!$A$2:$E$493,5,0)</f>
        <v>7400.87</v>
      </c>
      <c r="J235" s="11">
        <f>VLOOKUP(B235,[2]Hoja6!$A$2:$F$493,6,0)</f>
        <v>979.36</v>
      </c>
      <c r="K235" s="11">
        <f t="shared" si="6"/>
        <v>13108.23</v>
      </c>
      <c r="L235" s="11">
        <f t="shared" si="7"/>
        <v>66891.77</v>
      </c>
      <c r="M235" s="46" t="s">
        <v>282</v>
      </c>
    </row>
    <row r="236" spans="1:13" x14ac:dyDescent="0.25">
      <c r="A236" s="42">
        <v>225</v>
      </c>
      <c r="B236" s="2" t="s">
        <v>69</v>
      </c>
      <c r="C236" s="20" t="s">
        <v>1170</v>
      </c>
      <c r="D236" s="20" t="s">
        <v>4</v>
      </c>
      <c r="E236" s="20" t="s">
        <v>559</v>
      </c>
      <c r="F236" s="11">
        <v>70000</v>
      </c>
      <c r="G236" s="11">
        <f>VLOOKUP(B236,[2]Hoja6!$A$2:$C$493,3,0)</f>
        <v>2009</v>
      </c>
      <c r="H236" s="11">
        <f>VLOOKUP(B236,[2]Hoja6!$A$2:$D$493,4,0)</f>
        <v>2128</v>
      </c>
      <c r="I236" s="11">
        <f>VLOOKUP(B236,[2]Hoja6!$A$2:$E$493,5,0)</f>
        <v>5368.48</v>
      </c>
      <c r="J236" s="11">
        <f>VLOOKUP(B236,[2]Hoja6!$A$2:$F$493,6,0)</f>
        <v>6304.62</v>
      </c>
      <c r="K236" s="11">
        <f t="shared" si="6"/>
        <v>15810.099999999999</v>
      </c>
      <c r="L236" s="11">
        <f t="shared" si="7"/>
        <v>54189.9</v>
      </c>
      <c r="M236" s="46" t="s">
        <v>282</v>
      </c>
    </row>
    <row r="237" spans="1:13" x14ac:dyDescent="0.25">
      <c r="A237" s="42">
        <v>226</v>
      </c>
      <c r="B237" s="2" t="s">
        <v>68</v>
      </c>
      <c r="C237" s="20" t="s">
        <v>1070</v>
      </c>
      <c r="D237" s="20" t="s">
        <v>982</v>
      </c>
      <c r="E237" s="20" t="s">
        <v>959</v>
      </c>
      <c r="F237" s="11">
        <v>85000</v>
      </c>
      <c r="G237" s="11">
        <f>VLOOKUP(B237,[2]Hoja6!$A$2:$C$493,3,0)</f>
        <v>2439.5</v>
      </c>
      <c r="H237" s="11">
        <f>VLOOKUP(B237,[2]Hoja6!$A$2:$D$493,4,0)</f>
        <v>2584</v>
      </c>
      <c r="I237" s="11">
        <f>VLOOKUP(B237,[2]Hoja6!$A$2:$E$493,5,0)</f>
        <v>8576.99</v>
      </c>
      <c r="J237" s="11">
        <f>VLOOKUP(B237,[2]Hoja6!$A$2:$F$493,6,0)</f>
        <v>25</v>
      </c>
      <c r="K237" s="11">
        <f t="shared" si="6"/>
        <v>13625.49</v>
      </c>
      <c r="L237" s="11">
        <f t="shared" si="7"/>
        <v>71374.509999999995</v>
      </c>
      <c r="M237" s="46" t="s">
        <v>282</v>
      </c>
    </row>
    <row r="238" spans="1:13" x14ac:dyDescent="0.25">
      <c r="A238" s="42">
        <v>227</v>
      </c>
      <c r="B238" s="2" t="s">
        <v>841</v>
      </c>
      <c r="C238" s="20" t="s">
        <v>1070</v>
      </c>
      <c r="D238" s="20" t="s">
        <v>1107</v>
      </c>
      <c r="E238" s="20" t="s">
        <v>559</v>
      </c>
      <c r="F238" s="11">
        <v>60000</v>
      </c>
      <c r="G238" s="11">
        <f>VLOOKUP(B238,[2]Hoja6!$A$2:$C$493,3,0)</f>
        <v>1722</v>
      </c>
      <c r="H238" s="11">
        <f>VLOOKUP(B238,[2]Hoja6!$A$2:$D$493,4,0)</f>
        <v>1824</v>
      </c>
      <c r="I238" s="11">
        <f>VLOOKUP(B238,[2]Hoja6!$A$2:$E$493,5,0)</f>
        <v>3486.68</v>
      </c>
      <c r="J238" s="11">
        <f>VLOOKUP(B238,[2]Hoja6!$A$2:$F$493,6,0)</f>
        <v>1825</v>
      </c>
      <c r="K238" s="11">
        <f t="shared" si="6"/>
        <v>8857.68</v>
      </c>
      <c r="L238" s="11">
        <f t="shared" si="7"/>
        <v>51142.32</v>
      </c>
      <c r="M238" s="46" t="s">
        <v>281</v>
      </c>
    </row>
    <row r="239" spans="1:13" x14ac:dyDescent="0.25">
      <c r="A239" s="42">
        <v>228</v>
      </c>
      <c r="B239" s="2" t="s">
        <v>163</v>
      </c>
      <c r="C239" s="20" t="s">
        <v>1070</v>
      </c>
      <c r="D239" s="20" t="s">
        <v>1101</v>
      </c>
      <c r="E239" s="20" t="s">
        <v>959</v>
      </c>
      <c r="F239" s="11">
        <v>80000</v>
      </c>
      <c r="G239" s="11">
        <f>VLOOKUP(B239,[2]Hoja6!$A$2:$C$493,3,0)</f>
        <v>2296</v>
      </c>
      <c r="H239" s="11">
        <f>VLOOKUP(B239,[2]Hoja6!$A$2:$D$493,4,0)</f>
        <v>2432</v>
      </c>
      <c r="I239" s="11">
        <f>VLOOKUP(B239,[2]Hoja6!$A$2:$E$493,5,0)</f>
        <v>7400.87</v>
      </c>
      <c r="J239" s="11">
        <f>VLOOKUP(B239,[2]Hoja6!$A$2:$F$493,6,0)</f>
        <v>2425</v>
      </c>
      <c r="K239" s="11">
        <f t="shared" si="6"/>
        <v>14553.869999999999</v>
      </c>
      <c r="L239" s="11">
        <f t="shared" si="7"/>
        <v>65446.130000000005</v>
      </c>
      <c r="M239" s="46" t="s">
        <v>282</v>
      </c>
    </row>
    <row r="240" spans="1:13" ht="15" customHeight="1" x14ac:dyDescent="0.25">
      <c r="A240" s="42">
        <v>229</v>
      </c>
      <c r="B240" s="2" t="s">
        <v>162</v>
      </c>
      <c r="C240" s="20" t="s">
        <v>1070</v>
      </c>
      <c r="D240" s="20" t="s">
        <v>1121</v>
      </c>
      <c r="E240" s="20" t="s">
        <v>959</v>
      </c>
      <c r="F240" s="11">
        <v>80000</v>
      </c>
      <c r="G240" s="11">
        <f>VLOOKUP(B240,[2]Hoja6!$A$2:$C$493,3,0)</f>
        <v>2296</v>
      </c>
      <c r="H240" s="11">
        <f>VLOOKUP(B240,[2]Hoja6!$A$2:$D$493,4,0)</f>
        <v>2432</v>
      </c>
      <c r="I240" s="11">
        <f>VLOOKUP(B240,[2]Hoja6!$A$2:$E$493,5,0)</f>
        <v>7400.87</v>
      </c>
      <c r="J240" s="11">
        <f>VLOOKUP(B240,[2]Hoja6!$A$2:$F$493,6,0)</f>
        <v>1933.72</v>
      </c>
      <c r="K240" s="11">
        <f t="shared" si="6"/>
        <v>14062.589999999998</v>
      </c>
      <c r="L240" s="11">
        <f t="shared" si="7"/>
        <v>65937.41</v>
      </c>
      <c r="M240" s="46" t="s">
        <v>282</v>
      </c>
    </row>
    <row r="241" spans="1:13" x14ac:dyDescent="0.25">
      <c r="A241" s="42">
        <v>230</v>
      </c>
      <c r="B241" s="2" t="s">
        <v>132</v>
      </c>
      <c r="C241" s="20" t="s">
        <v>1178</v>
      </c>
      <c r="D241" s="20" t="s">
        <v>1117</v>
      </c>
      <c r="E241" s="20" t="s">
        <v>813</v>
      </c>
      <c r="F241" s="11">
        <v>50000</v>
      </c>
      <c r="G241" s="11">
        <f>VLOOKUP(B241,[2]Hoja6!$A$2:$C$493,3,0)</f>
        <v>1435</v>
      </c>
      <c r="H241" s="11">
        <f>VLOOKUP(B241,[2]Hoja6!$A$2:$D$493,4,0)</f>
        <v>1520</v>
      </c>
      <c r="I241" s="11">
        <f>VLOOKUP(B241,[2]Hoja6!$A$2:$E$493,5,0)</f>
        <v>1854</v>
      </c>
      <c r="J241" s="11">
        <f>VLOOKUP(B241,[2]Hoja6!$A$2:$F$493,6,0)</f>
        <v>25</v>
      </c>
      <c r="K241" s="11">
        <f t="shared" si="6"/>
        <v>4834</v>
      </c>
      <c r="L241" s="11">
        <f t="shared" si="7"/>
        <v>45166</v>
      </c>
      <c r="M241" s="46" t="s">
        <v>282</v>
      </c>
    </row>
    <row r="242" spans="1:13" x14ac:dyDescent="0.25">
      <c r="A242" s="42">
        <v>231</v>
      </c>
      <c r="B242" s="2" t="s">
        <v>240</v>
      </c>
      <c r="C242" s="20" t="s">
        <v>1170</v>
      </c>
      <c r="D242" s="20" t="s">
        <v>176</v>
      </c>
      <c r="E242" s="20" t="s">
        <v>813</v>
      </c>
      <c r="F242" s="11">
        <v>50000</v>
      </c>
      <c r="G242" s="11">
        <f>VLOOKUP(B242,[2]Hoja6!$A$2:$C$493,3,0)</f>
        <v>1435</v>
      </c>
      <c r="H242" s="11">
        <f>VLOOKUP(B242,[2]Hoja6!$A$2:$D$493,4,0)</f>
        <v>1520</v>
      </c>
      <c r="I242" s="11">
        <f>VLOOKUP(B242,[2]Hoja6!$A$2:$E$493,5,0)</f>
        <v>1854</v>
      </c>
      <c r="J242" s="11">
        <f>VLOOKUP(B242,[2]Hoja6!$A$2:$F$493,6,0)</f>
        <v>25</v>
      </c>
      <c r="K242" s="11">
        <f t="shared" si="6"/>
        <v>4834</v>
      </c>
      <c r="L242" s="11">
        <f t="shared" si="7"/>
        <v>45166</v>
      </c>
      <c r="M242" s="46" t="s">
        <v>282</v>
      </c>
    </row>
    <row r="243" spans="1:13" x14ac:dyDescent="0.25">
      <c r="A243" s="42">
        <v>232</v>
      </c>
      <c r="B243" s="2" t="s">
        <v>124</v>
      </c>
      <c r="C243" s="20" t="s">
        <v>1178</v>
      </c>
      <c r="D243" s="20" t="s">
        <v>1445</v>
      </c>
      <c r="E243" s="20" t="s">
        <v>754</v>
      </c>
      <c r="F243" s="11">
        <v>85000</v>
      </c>
      <c r="G243" s="11">
        <f>VLOOKUP(B243,[2]Hoja6!$A$2:$C$493,3,0)</f>
        <v>2439.5</v>
      </c>
      <c r="H243" s="11">
        <f>VLOOKUP(B243,[2]Hoja6!$A$2:$D$493,4,0)</f>
        <v>2584</v>
      </c>
      <c r="I243" s="11">
        <f>VLOOKUP(B243,[2]Hoja6!$A$2:$E$493,5,0)</f>
        <v>8148.13</v>
      </c>
      <c r="J243" s="11">
        <f>VLOOKUP(B243,[2]Hoja6!$A$2:$F$493,6,0)</f>
        <v>1740.46</v>
      </c>
      <c r="K243" s="11">
        <f t="shared" si="6"/>
        <v>14912.09</v>
      </c>
      <c r="L243" s="11">
        <f t="shared" si="7"/>
        <v>70087.91</v>
      </c>
      <c r="M243" s="46" t="s">
        <v>282</v>
      </c>
    </row>
    <row r="244" spans="1:13" x14ac:dyDescent="0.25">
      <c r="A244" s="42">
        <v>233</v>
      </c>
      <c r="B244" s="2" t="s">
        <v>116</v>
      </c>
      <c r="C244" s="20" t="s">
        <v>1170</v>
      </c>
      <c r="D244" s="20" t="s">
        <v>1223</v>
      </c>
      <c r="E244" s="2" t="s">
        <v>813</v>
      </c>
      <c r="F244" s="11">
        <v>50000</v>
      </c>
      <c r="G244" s="11">
        <f>VLOOKUP(B244,[2]Hoja6!$A$2:$C$493,3,0)</f>
        <v>1435</v>
      </c>
      <c r="H244" s="11">
        <f>VLOOKUP(B244,[2]Hoja6!$A$2:$D$493,4,0)</f>
        <v>1520</v>
      </c>
      <c r="I244" s="11">
        <f>VLOOKUP(B244,[2]Hoja6!$A$2:$E$493,5,0)</f>
        <v>1854</v>
      </c>
      <c r="J244" s="11">
        <f>VLOOKUP(B244,[2]Hoja6!$A$2:$F$493,6,0)</f>
        <v>10166.719999999999</v>
      </c>
      <c r="K244" s="11">
        <f t="shared" si="6"/>
        <v>14975.72</v>
      </c>
      <c r="L244" s="11">
        <f t="shared" si="7"/>
        <v>35024.28</v>
      </c>
      <c r="M244" s="46" t="s">
        <v>282</v>
      </c>
    </row>
    <row r="245" spans="1:13" x14ac:dyDescent="0.25">
      <c r="A245" s="42">
        <v>234</v>
      </c>
      <c r="B245" s="2" t="s">
        <v>457</v>
      </c>
      <c r="C245" s="20" t="s">
        <v>1178</v>
      </c>
      <c r="D245" s="20" t="s">
        <v>150</v>
      </c>
      <c r="E245" s="20" t="s">
        <v>813</v>
      </c>
      <c r="F245" s="11">
        <v>50000</v>
      </c>
      <c r="G245" s="11">
        <f>VLOOKUP(B245,[2]Hoja6!$A$2:$C$493,3,0)</f>
        <v>1435</v>
      </c>
      <c r="H245" s="11">
        <f>VLOOKUP(B245,[2]Hoja6!$A$2:$D$493,4,0)</f>
        <v>1520</v>
      </c>
      <c r="I245" s="11">
        <f>VLOOKUP(B245,[2]Hoja6!$A$2:$E$493,5,0)</f>
        <v>1854</v>
      </c>
      <c r="J245" s="11">
        <f>VLOOKUP(B245,[2]Hoja6!$A$2:$F$493,6,0)</f>
        <v>5025</v>
      </c>
      <c r="K245" s="11">
        <f t="shared" si="6"/>
        <v>9834</v>
      </c>
      <c r="L245" s="11">
        <f t="shared" si="7"/>
        <v>40166</v>
      </c>
      <c r="M245" s="46" t="s">
        <v>282</v>
      </c>
    </row>
    <row r="246" spans="1:13" x14ac:dyDescent="0.25">
      <c r="A246" s="42">
        <v>235</v>
      </c>
      <c r="B246" s="2" t="s">
        <v>92</v>
      </c>
      <c r="C246" s="20" t="s">
        <v>1170</v>
      </c>
      <c r="D246" s="20" t="s">
        <v>1113</v>
      </c>
      <c r="E246" s="20" t="s">
        <v>813</v>
      </c>
      <c r="F246" s="11">
        <v>50000</v>
      </c>
      <c r="G246" s="11">
        <f>VLOOKUP(B246,[2]Hoja6!$A$2:$C$493,3,0)</f>
        <v>1435</v>
      </c>
      <c r="H246" s="11">
        <f>VLOOKUP(B246,[2]Hoja6!$A$2:$D$493,4,0)</f>
        <v>1520</v>
      </c>
      <c r="I246" s="11">
        <f>VLOOKUP(B246,[2]Hoja6!$A$2:$E$493,5,0)</f>
        <v>1854</v>
      </c>
      <c r="J246" s="11">
        <f>VLOOKUP(B246,[2]Hoja6!$A$2:$F$493,6,0)</f>
        <v>25</v>
      </c>
      <c r="K246" s="11">
        <f t="shared" si="6"/>
        <v>4834</v>
      </c>
      <c r="L246" s="11">
        <f t="shared" si="7"/>
        <v>45166</v>
      </c>
      <c r="M246" s="46" t="s">
        <v>282</v>
      </c>
    </row>
    <row r="247" spans="1:13" x14ac:dyDescent="0.25">
      <c r="A247" s="42">
        <v>236</v>
      </c>
      <c r="B247" s="2" t="s">
        <v>62</v>
      </c>
      <c r="C247" s="20" t="s">
        <v>1170</v>
      </c>
      <c r="D247" s="20" t="s">
        <v>1118</v>
      </c>
      <c r="E247" s="20" t="s">
        <v>813</v>
      </c>
      <c r="F247" s="11">
        <v>50000</v>
      </c>
      <c r="G247" s="11">
        <f>VLOOKUP(B247,[2]Hoja6!$A$2:$C$493,3,0)</f>
        <v>1435</v>
      </c>
      <c r="H247" s="11">
        <f>VLOOKUP(B247,[2]Hoja6!$A$2:$D$493,4,0)</f>
        <v>1520</v>
      </c>
      <c r="I247" s="11">
        <f>VLOOKUP(B247,[2]Hoja6!$A$2:$E$493,5,0)</f>
        <v>1596.68</v>
      </c>
      <c r="J247" s="11">
        <f>VLOOKUP(B247,[2]Hoja6!$A$2:$F$493,6,0)</f>
        <v>1740.46</v>
      </c>
      <c r="K247" s="11">
        <f t="shared" si="6"/>
        <v>6292.14</v>
      </c>
      <c r="L247" s="11">
        <f t="shared" si="7"/>
        <v>43707.86</v>
      </c>
      <c r="M247" s="46" t="s">
        <v>282</v>
      </c>
    </row>
    <row r="248" spans="1:13" x14ac:dyDescent="0.25">
      <c r="A248" s="42">
        <v>237</v>
      </c>
      <c r="B248" s="2" t="s">
        <v>485</v>
      </c>
      <c r="C248" s="20" t="s">
        <v>1170</v>
      </c>
      <c r="D248" s="20" t="s">
        <v>6</v>
      </c>
      <c r="E248" s="20" t="s">
        <v>813</v>
      </c>
      <c r="F248" s="11">
        <v>50000</v>
      </c>
      <c r="G248" s="11">
        <f>VLOOKUP(B248,[2]Hoja6!$A$2:$C$493,3,0)</f>
        <v>1435</v>
      </c>
      <c r="H248" s="11">
        <f>VLOOKUP(B248,[2]Hoja6!$A$2:$D$493,4,0)</f>
        <v>1520</v>
      </c>
      <c r="I248" s="11">
        <f>VLOOKUP(B248,[2]Hoja6!$A$2:$E$493,5,0)</f>
        <v>1854</v>
      </c>
      <c r="J248" s="11">
        <f>VLOOKUP(B248,[2]Hoja6!$A$2:$F$493,6,0)</f>
        <v>5025</v>
      </c>
      <c r="K248" s="11">
        <f t="shared" si="6"/>
        <v>9834</v>
      </c>
      <c r="L248" s="11">
        <f t="shared" si="7"/>
        <v>40166</v>
      </c>
      <c r="M248" s="46" t="s">
        <v>282</v>
      </c>
    </row>
    <row r="249" spans="1:13" x14ac:dyDescent="0.25">
      <c r="A249" s="42">
        <v>238</v>
      </c>
      <c r="B249" s="2" t="s">
        <v>628</v>
      </c>
      <c r="C249" s="20" t="s">
        <v>1178</v>
      </c>
      <c r="D249" s="20" t="s">
        <v>982</v>
      </c>
      <c r="E249" s="20" t="s">
        <v>813</v>
      </c>
      <c r="F249" s="11">
        <v>80000</v>
      </c>
      <c r="G249" s="11">
        <f>VLOOKUP(B249,[2]Hoja6!$A$2:$C$493,3,0)</f>
        <v>2296</v>
      </c>
      <c r="H249" s="11">
        <f>VLOOKUP(B249,[2]Hoja6!$A$2:$D$493,4,0)</f>
        <v>2432</v>
      </c>
      <c r="I249" s="11">
        <f>VLOOKUP(B249,[2]Hoja6!$A$2:$E$493,5,0)</f>
        <v>7400.87</v>
      </c>
      <c r="J249" s="11">
        <f>VLOOKUP(B249,[2]Hoja6!$A$2:$F$493,6,0)</f>
        <v>2425</v>
      </c>
      <c r="K249" s="11">
        <f t="shared" si="6"/>
        <v>14553.869999999999</v>
      </c>
      <c r="L249" s="11">
        <f t="shared" si="7"/>
        <v>65446.130000000005</v>
      </c>
      <c r="M249" s="46" t="s">
        <v>282</v>
      </c>
    </row>
    <row r="250" spans="1:13" x14ac:dyDescent="0.25">
      <c r="A250" s="42">
        <v>239</v>
      </c>
      <c r="B250" s="2" t="s">
        <v>154</v>
      </c>
      <c r="C250" s="20" t="s">
        <v>1178</v>
      </c>
      <c r="D250" s="20" t="s">
        <v>1226</v>
      </c>
      <c r="E250" s="20" t="s">
        <v>813</v>
      </c>
      <c r="F250" s="11">
        <v>50000</v>
      </c>
      <c r="G250" s="11">
        <f>VLOOKUP(B250,[2]Hoja6!$A$2:$C$493,3,0)</f>
        <v>1435</v>
      </c>
      <c r="H250" s="11">
        <f>VLOOKUP(B250,[2]Hoja6!$A$2:$D$493,4,0)</f>
        <v>1520</v>
      </c>
      <c r="I250" s="11">
        <f>VLOOKUP(B250,[2]Hoja6!$A$2:$E$493,5,0)</f>
        <v>1854</v>
      </c>
      <c r="J250" s="11">
        <f>VLOOKUP(B250,[2]Hoja6!$A$2:$F$493,6,0)</f>
        <v>4025</v>
      </c>
      <c r="K250" s="11">
        <f t="shared" si="6"/>
        <v>8834</v>
      </c>
      <c r="L250" s="11">
        <f t="shared" si="7"/>
        <v>41166</v>
      </c>
      <c r="M250" s="46" t="s">
        <v>282</v>
      </c>
    </row>
    <row r="251" spans="1:13" x14ac:dyDescent="0.25">
      <c r="A251" s="42">
        <v>240</v>
      </c>
      <c r="B251" s="2" t="s">
        <v>470</v>
      </c>
      <c r="C251" s="20" t="s">
        <v>1180</v>
      </c>
      <c r="D251" s="20" t="s">
        <v>1107</v>
      </c>
      <c r="E251" s="20" t="s">
        <v>813</v>
      </c>
      <c r="F251" s="11">
        <v>50000</v>
      </c>
      <c r="G251" s="11">
        <f>VLOOKUP(B251,[2]Hoja6!$A$2:$C$493,3,0)</f>
        <v>1435</v>
      </c>
      <c r="H251" s="11">
        <f>VLOOKUP(B251,[2]Hoja6!$A$2:$D$493,4,0)</f>
        <v>1520</v>
      </c>
      <c r="I251" s="11">
        <f>VLOOKUP(B251,[2]Hoja6!$A$2:$E$493,5,0)</f>
        <v>1854</v>
      </c>
      <c r="J251" s="11">
        <f>VLOOKUP(B251,[2]Hoja6!$A$2:$F$493,6,0)</f>
        <v>25</v>
      </c>
      <c r="K251" s="11">
        <f t="shared" si="6"/>
        <v>4834</v>
      </c>
      <c r="L251" s="11">
        <f t="shared" si="7"/>
        <v>45166</v>
      </c>
      <c r="M251" s="46" t="s">
        <v>281</v>
      </c>
    </row>
    <row r="252" spans="1:13" x14ac:dyDescent="0.25">
      <c r="A252" s="42">
        <v>241</v>
      </c>
      <c r="B252" s="2" t="s">
        <v>977</v>
      </c>
      <c r="C252" s="20" t="s">
        <v>1170</v>
      </c>
      <c r="D252" s="20" t="s">
        <v>182</v>
      </c>
      <c r="E252" s="20" t="s">
        <v>813</v>
      </c>
      <c r="F252" s="11">
        <v>50000</v>
      </c>
      <c r="G252" s="11">
        <f>VLOOKUP(B252,[2]Hoja6!$A$2:$C$493,3,0)</f>
        <v>1435</v>
      </c>
      <c r="H252" s="11">
        <f>VLOOKUP(B252,[2]Hoja6!$A$2:$D$493,4,0)</f>
        <v>1520</v>
      </c>
      <c r="I252" s="11">
        <f>VLOOKUP(B252,[2]Hoja6!$A$2:$E$493,5,0)</f>
        <v>0</v>
      </c>
      <c r="J252" s="11">
        <f>VLOOKUP(B252,[2]Hoja6!$A$2:$F$493,6,0)</f>
        <v>1525</v>
      </c>
      <c r="K252" s="11">
        <f t="shared" si="6"/>
        <v>4480</v>
      </c>
      <c r="L252" s="11">
        <f t="shared" si="7"/>
        <v>45520</v>
      </c>
      <c r="M252" s="46" t="s">
        <v>282</v>
      </c>
    </row>
    <row r="253" spans="1:13" x14ac:dyDescent="0.25">
      <c r="A253" s="42">
        <v>242</v>
      </c>
      <c r="B253" s="2" t="s">
        <v>964</v>
      </c>
      <c r="C253" s="20" t="s">
        <v>1170</v>
      </c>
      <c r="D253" s="20" t="s">
        <v>1093</v>
      </c>
      <c r="E253" s="20" t="s">
        <v>813</v>
      </c>
      <c r="F253" s="11">
        <v>42000</v>
      </c>
      <c r="G253" s="11">
        <f>VLOOKUP(B253,[2]Hoja6!$A$2:$C$493,3,0)</f>
        <v>1205.4000000000001</v>
      </c>
      <c r="H253" s="11">
        <f>VLOOKUP(B253,[2]Hoja6!$A$2:$D$493,4,0)</f>
        <v>1276.8</v>
      </c>
      <c r="I253" s="11">
        <f>VLOOKUP(B253,[2]Hoja6!$A$2:$E$493,5,0)</f>
        <v>0</v>
      </c>
      <c r="J253" s="11">
        <f>VLOOKUP(B253,[2]Hoja6!$A$2:$F$493,6,0)</f>
        <v>25</v>
      </c>
      <c r="K253" s="11">
        <f t="shared" si="6"/>
        <v>2507.1999999999998</v>
      </c>
      <c r="L253" s="11">
        <f t="shared" si="7"/>
        <v>39492.800000000003</v>
      </c>
      <c r="M253" s="46" t="s">
        <v>282</v>
      </c>
    </row>
    <row r="254" spans="1:13" x14ac:dyDescent="0.25">
      <c r="A254" s="42">
        <v>243</v>
      </c>
      <c r="B254" s="2" t="s">
        <v>93</v>
      </c>
      <c r="C254" s="20" t="s">
        <v>1170</v>
      </c>
      <c r="D254" s="20" t="s">
        <v>1119</v>
      </c>
      <c r="E254" s="20" t="s">
        <v>813</v>
      </c>
      <c r="F254" s="11">
        <v>50000</v>
      </c>
      <c r="G254" s="11">
        <f>VLOOKUP(B254,[2]Hoja6!$A$2:$C$493,3,0)</f>
        <v>1435</v>
      </c>
      <c r="H254" s="11">
        <f>VLOOKUP(B254,[2]Hoja6!$A$2:$D$493,4,0)</f>
        <v>1520</v>
      </c>
      <c r="I254" s="11">
        <f>VLOOKUP(B254,[2]Hoja6!$A$2:$E$493,5,0)</f>
        <v>1596.68</v>
      </c>
      <c r="J254" s="11">
        <f>VLOOKUP(B254,[2]Hoja6!$A$2:$F$493,6,0)</f>
        <v>1740.46</v>
      </c>
      <c r="K254" s="11">
        <f t="shared" si="6"/>
        <v>6292.14</v>
      </c>
      <c r="L254" s="11">
        <f t="shared" si="7"/>
        <v>43707.86</v>
      </c>
      <c r="M254" s="46" t="s">
        <v>282</v>
      </c>
    </row>
    <row r="255" spans="1:13" x14ac:dyDescent="0.25">
      <c r="A255" s="42">
        <v>244</v>
      </c>
      <c r="B255" s="2" t="s">
        <v>136</v>
      </c>
      <c r="C255" s="20" t="s">
        <v>1170</v>
      </c>
      <c r="D255" s="20" t="s">
        <v>144</v>
      </c>
      <c r="E255" s="20" t="s">
        <v>813</v>
      </c>
      <c r="F255" s="11">
        <v>50000</v>
      </c>
      <c r="G255" s="11">
        <f>VLOOKUP(B255,[2]Hoja6!$A$2:$C$493,3,0)</f>
        <v>1435</v>
      </c>
      <c r="H255" s="11">
        <f>VLOOKUP(B255,[2]Hoja6!$A$2:$D$493,4,0)</f>
        <v>1520</v>
      </c>
      <c r="I255" s="11">
        <f>VLOOKUP(B255,[2]Hoja6!$A$2:$E$493,5,0)</f>
        <v>1854</v>
      </c>
      <c r="J255" s="11">
        <f>VLOOKUP(B255,[2]Hoja6!$A$2:$F$493,6,0)</f>
        <v>9186.16</v>
      </c>
      <c r="K255" s="11">
        <f t="shared" si="6"/>
        <v>13995.16</v>
      </c>
      <c r="L255" s="11">
        <f t="shared" si="7"/>
        <v>36004.839999999997</v>
      </c>
      <c r="M255" s="46" t="s">
        <v>282</v>
      </c>
    </row>
    <row r="256" spans="1:13" ht="15" customHeight="1" x14ac:dyDescent="0.25">
      <c r="A256" s="42">
        <v>245</v>
      </c>
      <c r="B256" s="2" t="s">
        <v>438</v>
      </c>
      <c r="C256" s="20" t="s">
        <v>1170</v>
      </c>
      <c r="D256" s="20" t="s">
        <v>1225</v>
      </c>
      <c r="E256" s="20" t="s">
        <v>813</v>
      </c>
      <c r="F256" s="11">
        <v>50000</v>
      </c>
      <c r="G256" s="11">
        <f>VLOOKUP(B256,[2]Hoja6!$A$2:$C$493,3,0)</f>
        <v>1435</v>
      </c>
      <c r="H256" s="11">
        <f>VLOOKUP(B256,[2]Hoja6!$A$2:$D$493,4,0)</f>
        <v>1520</v>
      </c>
      <c r="I256" s="11">
        <f>VLOOKUP(B256,[2]Hoja6!$A$2:$E$493,5,0)</f>
        <v>1854</v>
      </c>
      <c r="J256" s="11">
        <f>VLOOKUP(B256,[2]Hoja6!$A$2:$F$493,6,0)</f>
        <v>15862.05</v>
      </c>
      <c r="K256" s="11">
        <f t="shared" si="6"/>
        <v>20671.05</v>
      </c>
      <c r="L256" s="11">
        <f t="shared" si="7"/>
        <v>29328.95</v>
      </c>
      <c r="M256" s="46" t="s">
        <v>282</v>
      </c>
    </row>
    <row r="257" spans="1:13" x14ac:dyDescent="0.25">
      <c r="A257" s="42">
        <v>246</v>
      </c>
      <c r="B257" s="2" t="s">
        <v>675</v>
      </c>
      <c r="C257" s="20" t="s">
        <v>1178</v>
      </c>
      <c r="D257" s="20" t="s">
        <v>1107</v>
      </c>
      <c r="E257" s="20" t="s">
        <v>813</v>
      </c>
      <c r="F257" s="11">
        <v>45000</v>
      </c>
      <c r="G257" s="11">
        <f>VLOOKUP(B257,[2]Hoja6!$A$2:$C$493,3,0)</f>
        <v>1291.5</v>
      </c>
      <c r="H257" s="11">
        <f>VLOOKUP(B257,[2]Hoja6!$A$2:$D$493,4,0)</f>
        <v>1368</v>
      </c>
      <c r="I257" s="11">
        <f>VLOOKUP(B257,[2]Hoja6!$A$2:$E$493,5,0)</f>
        <v>1148.33</v>
      </c>
      <c r="J257" s="11">
        <f>VLOOKUP(B257,[2]Hoja6!$A$2:$F$493,6,0)</f>
        <v>15775</v>
      </c>
      <c r="K257" s="11">
        <f t="shared" si="6"/>
        <v>19582.830000000002</v>
      </c>
      <c r="L257" s="11">
        <f t="shared" si="7"/>
        <v>25417.17</v>
      </c>
      <c r="M257" s="46" t="s">
        <v>281</v>
      </c>
    </row>
    <row r="258" spans="1:13" x14ac:dyDescent="0.25">
      <c r="A258" s="42">
        <v>247</v>
      </c>
      <c r="B258" s="2" t="s">
        <v>183</v>
      </c>
      <c r="C258" s="20" t="s">
        <v>1170</v>
      </c>
      <c r="D258" s="20" t="s">
        <v>1219</v>
      </c>
      <c r="E258" s="20" t="s">
        <v>813</v>
      </c>
      <c r="F258" s="11">
        <v>50000</v>
      </c>
      <c r="G258" s="11">
        <f>VLOOKUP(B258,[2]Hoja6!$A$2:$C$493,3,0)</f>
        <v>1435</v>
      </c>
      <c r="H258" s="11">
        <f>VLOOKUP(B258,[2]Hoja6!$A$2:$D$493,4,0)</f>
        <v>1520</v>
      </c>
      <c r="I258" s="11">
        <f>VLOOKUP(B258,[2]Hoja6!$A$2:$E$493,5,0)</f>
        <v>1854</v>
      </c>
      <c r="J258" s="11">
        <f>VLOOKUP(B258,[2]Hoja6!$A$2:$F$493,6,0)</f>
        <v>2525</v>
      </c>
      <c r="K258" s="11">
        <f t="shared" si="6"/>
        <v>7334</v>
      </c>
      <c r="L258" s="11">
        <f t="shared" si="7"/>
        <v>42666</v>
      </c>
      <c r="M258" s="46" t="s">
        <v>282</v>
      </c>
    </row>
    <row r="259" spans="1:13" x14ac:dyDescent="0.25">
      <c r="A259" s="42">
        <v>248</v>
      </c>
      <c r="B259" s="2" t="s">
        <v>442</v>
      </c>
      <c r="C259" s="20" t="s">
        <v>1170</v>
      </c>
      <c r="D259" s="20" t="s">
        <v>1107</v>
      </c>
      <c r="E259" s="20" t="s">
        <v>813</v>
      </c>
      <c r="F259" s="11">
        <v>35000</v>
      </c>
      <c r="G259" s="11">
        <f>VLOOKUP(B259,[2]Hoja6!$A$2:$C$493,3,0)</f>
        <v>1004.5</v>
      </c>
      <c r="H259" s="11">
        <f>VLOOKUP(B259,[2]Hoja6!$A$2:$D$493,4,0)</f>
        <v>1064</v>
      </c>
      <c r="I259" s="11">
        <f>VLOOKUP(B259,[2]Hoja6!$A$2:$E$493,5,0)</f>
        <v>0</v>
      </c>
      <c r="J259" s="11">
        <f>VLOOKUP(B259,[2]Hoja6!$A$2:$F$493,6,0)</f>
        <v>7526.25</v>
      </c>
      <c r="K259" s="11">
        <f t="shared" si="6"/>
        <v>9594.75</v>
      </c>
      <c r="L259" s="11">
        <f t="shared" si="7"/>
        <v>25405.25</v>
      </c>
      <c r="M259" s="46" t="s">
        <v>282</v>
      </c>
    </row>
    <row r="260" spans="1:13" x14ac:dyDescent="0.25">
      <c r="A260" s="42">
        <v>249</v>
      </c>
      <c r="B260" s="2" t="s">
        <v>456</v>
      </c>
      <c r="C260" s="20" t="s">
        <v>1170</v>
      </c>
      <c r="D260" s="20" t="s">
        <v>1225</v>
      </c>
      <c r="E260" s="2" t="s">
        <v>813</v>
      </c>
      <c r="F260" s="11">
        <v>50000</v>
      </c>
      <c r="G260" s="11">
        <f>VLOOKUP(B260,[2]Hoja6!$A$2:$C$493,3,0)</f>
        <v>1435</v>
      </c>
      <c r="H260" s="11">
        <f>VLOOKUP(B260,[2]Hoja6!$A$2:$D$493,4,0)</f>
        <v>1520</v>
      </c>
      <c r="I260" s="11">
        <f>VLOOKUP(B260,[2]Hoja6!$A$2:$E$493,5,0)</f>
        <v>1854</v>
      </c>
      <c r="J260" s="11">
        <f>VLOOKUP(B260,[2]Hoja6!$A$2:$F$493,6,0)</f>
        <v>25</v>
      </c>
      <c r="K260" s="11">
        <f t="shared" si="6"/>
        <v>4834</v>
      </c>
      <c r="L260" s="11">
        <f t="shared" si="7"/>
        <v>45166</v>
      </c>
      <c r="M260" s="46" t="s">
        <v>282</v>
      </c>
    </row>
    <row r="261" spans="1:13" x14ac:dyDescent="0.25">
      <c r="A261" s="42">
        <v>250</v>
      </c>
      <c r="B261" s="2" t="s">
        <v>1111</v>
      </c>
      <c r="C261" s="20" t="s">
        <v>1170</v>
      </c>
      <c r="D261" s="20" t="s">
        <v>148</v>
      </c>
      <c r="E261" s="2" t="s">
        <v>813</v>
      </c>
      <c r="F261" s="11">
        <v>50000</v>
      </c>
      <c r="G261" s="11">
        <f>VLOOKUP(B261,[2]Hoja6!$A$2:$C$493,3,0)</f>
        <v>1435</v>
      </c>
      <c r="H261" s="11">
        <f>VLOOKUP(B261,[2]Hoja6!$A$2:$D$493,4,0)</f>
        <v>1520</v>
      </c>
      <c r="I261" s="11">
        <f>VLOOKUP(B261,[2]Hoja6!$A$2:$E$493,5,0)</f>
        <v>1854</v>
      </c>
      <c r="J261" s="11">
        <f>VLOOKUP(B261,[2]Hoja6!$A$2:$F$493,6,0)</f>
        <v>1525</v>
      </c>
      <c r="K261" s="11">
        <f t="shared" si="6"/>
        <v>6334</v>
      </c>
      <c r="L261" s="11">
        <f t="shared" si="7"/>
        <v>43666</v>
      </c>
      <c r="M261" s="46" t="s">
        <v>282</v>
      </c>
    </row>
    <row r="262" spans="1:13" x14ac:dyDescent="0.25">
      <c r="A262" s="42">
        <v>251</v>
      </c>
      <c r="B262" s="20" t="s">
        <v>736</v>
      </c>
      <c r="C262" s="20" t="s">
        <v>1070</v>
      </c>
      <c r="D262" s="20" t="s">
        <v>175</v>
      </c>
      <c r="E262" s="20" t="s">
        <v>813</v>
      </c>
      <c r="F262" s="11">
        <v>70000</v>
      </c>
      <c r="G262" s="11">
        <f>VLOOKUP(B262,[2]Hoja6!$A$2:$C$493,3,0)</f>
        <v>2009</v>
      </c>
      <c r="H262" s="11">
        <f>VLOOKUP(B262,[2]Hoja6!$A$2:$D$493,4,0)</f>
        <v>2128</v>
      </c>
      <c r="I262" s="11">
        <f>VLOOKUP(B262,[2]Hoja6!$A$2:$E$493,5,0)</f>
        <v>5368.48</v>
      </c>
      <c r="J262" s="11">
        <f>VLOOKUP(B262,[2]Hoja6!$A$2:$F$493,6,0)</f>
        <v>25</v>
      </c>
      <c r="K262" s="11">
        <f t="shared" si="6"/>
        <v>9530.48</v>
      </c>
      <c r="L262" s="11">
        <f t="shared" si="7"/>
        <v>60469.520000000004</v>
      </c>
      <c r="M262" s="46" t="s">
        <v>282</v>
      </c>
    </row>
    <row r="263" spans="1:13" x14ac:dyDescent="0.25">
      <c r="A263" s="42">
        <v>252</v>
      </c>
      <c r="B263" s="2" t="s">
        <v>809</v>
      </c>
      <c r="C263" s="20" t="s">
        <v>1170</v>
      </c>
      <c r="D263" s="20" t="s">
        <v>1120</v>
      </c>
      <c r="E263" s="20" t="s">
        <v>813</v>
      </c>
      <c r="F263" s="11">
        <v>50000</v>
      </c>
      <c r="G263" s="11">
        <f>VLOOKUP(B263,[2]Hoja6!$A$2:$C$493,3,0)</f>
        <v>1435</v>
      </c>
      <c r="H263" s="11">
        <f>VLOOKUP(B263,[2]Hoja6!$A$2:$D$493,4,0)</f>
        <v>1520</v>
      </c>
      <c r="I263" s="11">
        <f>VLOOKUP(B263,[2]Hoja6!$A$2:$E$493,5,0)</f>
        <v>1854</v>
      </c>
      <c r="J263" s="11">
        <f>VLOOKUP(B263,[2]Hoja6!$A$2:$F$493,6,0)</f>
        <v>25</v>
      </c>
      <c r="K263" s="11">
        <f t="shared" si="6"/>
        <v>4834</v>
      </c>
      <c r="L263" s="11">
        <f t="shared" si="7"/>
        <v>45166</v>
      </c>
      <c r="M263" s="46" t="s">
        <v>282</v>
      </c>
    </row>
    <row r="264" spans="1:13" x14ac:dyDescent="0.25">
      <c r="A264" s="42">
        <v>253</v>
      </c>
      <c r="B264" s="2" t="s">
        <v>482</v>
      </c>
      <c r="C264" s="20" t="s">
        <v>1170</v>
      </c>
      <c r="D264" s="20" t="s">
        <v>1107</v>
      </c>
      <c r="E264" s="20" t="s">
        <v>813</v>
      </c>
      <c r="F264" s="11">
        <v>50000</v>
      </c>
      <c r="G264" s="11">
        <f>VLOOKUP(B264,[2]Hoja6!$A$2:$C$493,3,0)</f>
        <v>1435</v>
      </c>
      <c r="H264" s="11">
        <f>VLOOKUP(B264,[2]Hoja6!$A$2:$D$493,4,0)</f>
        <v>1520</v>
      </c>
      <c r="I264" s="11">
        <f>VLOOKUP(B264,[2]Hoja6!$A$2:$E$493,5,0)</f>
        <v>1854</v>
      </c>
      <c r="J264" s="11">
        <f>VLOOKUP(B264,[2]Hoja6!$A$2:$F$493,6,0)</f>
        <v>5025</v>
      </c>
      <c r="K264" s="11">
        <f t="shared" si="6"/>
        <v>9834</v>
      </c>
      <c r="L264" s="11">
        <f t="shared" si="7"/>
        <v>40166</v>
      </c>
      <c r="M264" s="46" t="s">
        <v>282</v>
      </c>
    </row>
    <row r="265" spans="1:13" x14ac:dyDescent="0.25">
      <c r="A265" s="42">
        <v>254</v>
      </c>
      <c r="B265" s="2" t="s">
        <v>728</v>
      </c>
      <c r="C265" s="20" t="s">
        <v>1170</v>
      </c>
      <c r="D265" s="20" t="s">
        <v>1113</v>
      </c>
      <c r="E265" s="20" t="s">
        <v>813</v>
      </c>
      <c r="F265" s="11">
        <v>50000</v>
      </c>
      <c r="G265" s="11">
        <f>VLOOKUP(B265,[2]Hoja6!$A$2:$C$493,3,0)</f>
        <v>1435</v>
      </c>
      <c r="H265" s="11">
        <f>VLOOKUP(B265,[2]Hoja6!$A$2:$D$493,4,0)</f>
        <v>1520</v>
      </c>
      <c r="I265" s="11">
        <f>VLOOKUP(B265,[2]Hoja6!$A$2:$E$493,5,0)</f>
        <v>1854</v>
      </c>
      <c r="J265" s="11">
        <f>VLOOKUP(B265,[2]Hoja6!$A$2:$F$493,6,0)</f>
        <v>2525</v>
      </c>
      <c r="K265" s="11">
        <f t="shared" si="6"/>
        <v>7334</v>
      </c>
      <c r="L265" s="11">
        <f t="shared" si="7"/>
        <v>42666</v>
      </c>
      <c r="M265" s="46" t="s">
        <v>282</v>
      </c>
    </row>
    <row r="266" spans="1:13" x14ac:dyDescent="0.25">
      <c r="A266" s="42">
        <v>255</v>
      </c>
      <c r="B266" s="2" t="s">
        <v>729</v>
      </c>
      <c r="C266" s="20" t="s">
        <v>1170</v>
      </c>
      <c r="D266" s="20" t="s">
        <v>1117</v>
      </c>
      <c r="E266" s="20" t="s">
        <v>813</v>
      </c>
      <c r="F266" s="11">
        <v>50000</v>
      </c>
      <c r="G266" s="11">
        <f>VLOOKUP(B266,[2]Hoja6!$A$2:$C$493,3,0)</f>
        <v>1435</v>
      </c>
      <c r="H266" s="11">
        <f>VLOOKUP(B266,[2]Hoja6!$A$2:$D$493,4,0)</f>
        <v>1520</v>
      </c>
      <c r="I266" s="11">
        <f>VLOOKUP(B266,[2]Hoja6!$A$2:$E$493,5,0)</f>
        <v>1854</v>
      </c>
      <c r="J266" s="11">
        <f>VLOOKUP(B266,[2]Hoja6!$A$2:$F$493,6,0)</f>
        <v>25</v>
      </c>
      <c r="K266" s="11">
        <f t="shared" si="6"/>
        <v>4834</v>
      </c>
      <c r="L266" s="11">
        <f t="shared" si="7"/>
        <v>45166</v>
      </c>
      <c r="M266" s="46" t="s">
        <v>282</v>
      </c>
    </row>
    <row r="267" spans="1:13" x14ac:dyDescent="0.25">
      <c r="A267" s="42">
        <v>256</v>
      </c>
      <c r="B267" s="2" t="s">
        <v>245</v>
      </c>
      <c r="C267" s="20" t="s">
        <v>1170</v>
      </c>
      <c r="D267" s="20" t="s">
        <v>148</v>
      </c>
      <c r="E267" s="20" t="s">
        <v>813</v>
      </c>
      <c r="F267" s="11">
        <v>50000</v>
      </c>
      <c r="G267" s="11">
        <f>VLOOKUP(B267,[2]Hoja6!$A$2:$C$493,3,0)</f>
        <v>1435</v>
      </c>
      <c r="H267" s="11">
        <f>VLOOKUP(B267,[2]Hoja6!$A$2:$D$493,4,0)</f>
        <v>1520</v>
      </c>
      <c r="I267" s="11">
        <f>VLOOKUP(B267,[2]Hoja6!$A$2:$E$493,5,0)</f>
        <v>1854</v>
      </c>
      <c r="J267" s="11">
        <f>VLOOKUP(B267,[2]Hoja6!$A$2:$F$493,6,0)</f>
        <v>25</v>
      </c>
      <c r="K267" s="11">
        <f t="shared" si="6"/>
        <v>4834</v>
      </c>
      <c r="L267" s="11">
        <f t="shared" si="7"/>
        <v>45166</v>
      </c>
      <c r="M267" s="46" t="s">
        <v>282</v>
      </c>
    </row>
    <row r="268" spans="1:13" x14ac:dyDescent="0.25">
      <c r="A268" s="42">
        <v>257</v>
      </c>
      <c r="B268" s="2" t="s">
        <v>58</v>
      </c>
      <c r="C268" s="20" t="s">
        <v>1170</v>
      </c>
      <c r="D268" s="20" t="s">
        <v>1117</v>
      </c>
      <c r="E268" s="20" t="s">
        <v>813</v>
      </c>
      <c r="F268" s="11">
        <v>50000</v>
      </c>
      <c r="G268" s="11">
        <f>VLOOKUP(B268,[2]Hoja6!$A$2:$C$493,3,0)</f>
        <v>1435</v>
      </c>
      <c r="H268" s="11">
        <f>VLOOKUP(B268,[2]Hoja6!$A$2:$D$493,4,0)</f>
        <v>1520</v>
      </c>
      <c r="I268" s="11">
        <f>VLOOKUP(B268,[2]Hoja6!$A$2:$E$493,5,0)</f>
        <v>1596.68</v>
      </c>
      <c r="J268" s="11">
        <f>VLOOKUP(B268,[2]Hoja6!$A$2:$F$493,6,0)</f>
        <v>1740.46</v>
      </c>
      <c r="K268" s="11">
        <f t="shared" si="6"/>
        <v>6292.14</v>
      </c>
      <c r="L268" s="11">
        <f t="shared" si="7"/>
        <v>43707.86</v>
      </c>
      <c r="M268" s="46" t="s">
        <v>282</v>
      </c>
    </row>
    <row r="269" spans="1:13" x14ac:dyDescent="0.25">
      <c r="A269" s="42">
        <v>258</v>
      </c>
      <c r="B269" s="2" t="s">
        <v>488</v>
      </c>
      <c r="C269" s="20" t="s">
        <v>1170</v>
      </c>
      <c r="D269" s="20" t="s">
        <v>1217</v>
      </c>
      <c r="E269" s="20" t="s">
        <v>813</v>
      </c>
      <c r="F269" s="11">
        <v>50000</v>
      </c>
      <c r="G269" s="11">
        <f>VLOOKUP(B269,[2]Hoja6!$A$2:$C$493,3,0)</f>
        <v>1435</v>
      </c>
      <c r="H269" s="11">
        <f>VLOOKUP(B269,[2]Hoja6!$A$2:$D$493,4,0)</f>
        <v>1520</v>
      </c>
      <c r="I269" s="11">
        <f>VLOOKUP(B269,[2]Hoja6!$A$2:$E$493,5,0)</f>
        <v>1854</v>
      </c>
      <c r="J269" s="11">
        <f>VLOOKUP(B269,[2]Hoja6!$A$2:$F$493,6,0)</f>
        <v>12383.29</v>
      </c>
      <c r="K269" s="11">
        <f t="shared" ref="K269:K332" si="8">G269+H269+I269+J269</f>
        <v>17192.29</v>
      </c>
      <c r="L269" s="11">
        <f t="shared" ref="L269:L332" si="9">F269-K269</f>
        <v>32807.71</v>
      </c>
      <c r="M269" s="46" t="s">
        <v>282</v>
      </c>
    </row>
    <row r="270" spans="1:13" x14ac:dyDescent="0.25">
      <c r="A270" s="42">
        <v>259</v>
      </c>
      <c r="B270" s="2" t="s">
        <v>273</v>
      </c>
      <c r="C270" s="20" t="s">
        <v>1170</v>
      </c>
      <c r="D270" s="20" t="s">
        <v>175</v>
      </c>
      <c r="E270" s="20" t="s">
        <v>813</v>
      </c>
      <c r="F270" s="11">
        <v>50000</v>
      </c>
      <c r="G270" s="11">
        <f>VLOOKUP(B270,[2]Hoja6!$A$2:$C$493,3,0)</f>
        <v>1435</v>
      </c>
      <c r="H270" s="11">
        <f>VLOOKUP(B270,[2]Hoja6!$A$2:$D$493,4,0)</f>
        <v>1520</v>
      </c>
      <c r="I270" s="11">
        <f>VLOOKUP(B270,[2]Hoja6!$A$2:$E$493,5,0)</f>
        <v>1596.68</v>
      </c>
      <c r="J270" s="11">
        <f>VLOOKUP(B270,[2]Hoja6!$A$2:$F$493,6,0)</f>
        <v>5473.84</v>
      </c>
      <c r="K270" s="11">
        <f t="shared" si="8"/>
        <v>10025.52</v>
      </c>
      <c r="L270" s="11">
        <f t="shared" si="9"/>
        <v>39974.479999999996</v>
      </c>
      <c r="M270" s="46" t="s">
        <v>282</v>
      </c>
    </row>
    <row r="271" spans="1:13" x14ac:dyDescent="0.25">
      <c r="A271" s="42">
        <v>260</v>
      </c>
      <c r="B271" s="2" t="s">
        <v>157</v>
      </c>
      <c r="C271" s="20" t="s">
        <v>1170</v>
      </c>
      <c r="D271" s="20" t="s">
        <v>1121</v>
      </c>
      <c r="E271" s="20" t="s">
        <v>813</v>
      </c>
      <c r="F271" s="11">
        <v>50000</v>
      </c>
      <c r="G271" s="11">
        <f>VLOOKUP(B271,[2]Hoja6!$A$2:$C$493,3,0)</f>
        <v>1435</v>
      </c>
      <c r="H271" s="11">
        <f>VLOOKUP(B271,[2]Hoja6!$A$2:$D$493,4,0)</f>
        <v>1520</v>
      </c>
      <c r="I271" s="11">
        <f>VLOOKUP(B271,[2]Hoja6!$A$2:$E$493,5,0)</f>
        <v>1854</v>
      </c>
      <c r="J271" s="11">
        <f>VLOOKUP(B271,[2]Hoja6!$A$2:$F$493,6,0)</f>
        <v>25</v>
      </c>
      <c r="K271" s="11">
        <f t="shared" si="8"/>
        <v>4834</v>
      </c>
      <c r="L271" s="11">
        <f t="shared" si="9"/>
        <v>45166</v>
      </c>
      <c r="M271" s="46" t="s">
        <v>282</v>
      </c>
    </row>
    <row r="272" spans="1:13" x14ac:dyDescent="0.25">
      <c r="A272" s="42">
        <v>261</v>
      </c>
      <c r="B272" s="2" t="s">
        <v>100</v>
      </c>
      <c r="C272" s="20" t="s">
        <v>1072</v>
      </c>
      <c r="D272" s="20" t="s">
        <v>1117</v>
      </c>
      <c r="E272" s="20" t="s">
        <v>813</v>
      </c>
      <c r="F272" s="11">
        <v>40000</v>
      </c>
      <c r="G272" s="11">
        <f>VLOOKUP(B272,[2]Hoja6!$A$2:$C$493,3,0)</f>
        <v>1148</v>
      </c>
      <c r="H272" s="11">
        <f>VLOOKUP(B272,[2]Hoja6!$A$2:$D$493,4,0)</f>
        <v>1216</v>
      </c>
      <c r="I272" s="11">
        <f>VLOOKUP(B272,[2]Hoja6!$A$2:$E$493,5,0)</f>
        <v>442.65</v>
      </c>
      <c r="J272" s="11">
        <f>VLOOKUP(B272,[2]Hoja6!$A$2:$F$493,6,0)</f>
        <v>25</v>
      </c>
      <c r="K272" s="11">
        <f t="shared" si="8"/>
        <v>2831.65</v>
      </c>
      <c r="L272" s="11">
        <f t="shared" si="9"/>
        <v>37168.35</v>
      </c>
      <c r="M272" s="46" t="s">
        <v>281</v>
      </c>
    </row>
    <row r="273" spans="1:13" x14ac:dyDescent="0.25">
      <c r="A273" s="42">
        <v>262</v>
      </c>
      <c r="B273" s="2" t="s">
        <v>48</v>
      </c>
      <c r="C273" s="20" t="s">
        <v>1073</v>
      </c>
      <c r="D273" s="20" t="s">
        <v>1117</v>
      </c>
      <c r="E273" s="20" t="s">
        <v>559</v>
      </c>
      <c r="F273" s="11">
        <v>35000</v>
      </c>
      <c r="G273" s="11">
        <f>VLOOKUP(B273,[2]Hoja6!$A$2:$C$493,3,0)</f>
        <v>1004.5</v>
      </c>
      <c r="H273" s="11">
        <f>VLOOKUP(B273,[2]Hoja6!$A$2:$D$493,4,0)</f>
        <v>1064</v>
      </c>
      <c r="I273" s="11">
        <f>VLOOKUP(B273,[2]Hoja6!$A$2:$E$493,5,0)</f>
        <v>0</v>
      </c>
      <c r="J273" s="11">
        <f>VLOOKUP(B273,[2]Hoja6!$A$2:$F$493,6,0)</f>
        <v>2825</v>
      </c>
      <c r="K273" s="11">
        <f t="shared" si="8"/>
        <v>4893.5</v>
      </c>
      <c r="L273" s="11">
        <f t="shared" si="9"/>
        <v>30106.5</v>
      </c>
      <c r="M273" s="46" t="s">
        <v>282</v>
      </c>
    </row>
    <row r="274" spans="1:13" x14ac:dyDescent="0.25">
      <c r="A274" s="42">
        <v>263</v>
      </c>
      <c r="B274" s="2" t="s">
        <v>40</v>
      </c>
      <c r="C274" s="20" t="s">
        <v>1181</v>
      </c>
      <c r="D274" s="20" t="s">
        <v>1117</v>
      </c>
      <c r="E274" s="20" t="s">
        <v>559</v>
      </c>
      <c r="F274" s="11">
        <v>35000</v>
      </c>
      <c r="G274" s="11">
        <f>VLOOKUP(B274,[2]Hoja6!$A$2:$C$493,3,0)</f>
        <v>1004.5</v>
      </c>
      <c r="H274" s="11">
        <f>VLOOKUP(B274,[2]Hoja6!$A$2:$D$493,4,0)</f>
        <v>1064</v>
      </c>
      <c r="I274" s="11">
        <f>VLOOKUP(B274,[2]Hoja6!$A$2:$E$493,5,0)</f>
        <v>0</v>
      </c>
      <c r="J274" s="11">
        <f>VLOOKUP(B274,[2]Hoja6!$A$2:$F$493,6,0)</f>
        <v>1740.46</v>
      </c>
      <c r="K274" s="11">
        <f t="shared" si="8"/>
        <v>3808.96</v>
      </c>
      <c r="L274" s="11">
        <f t="shared" si="9"/>
        <v>31191.040000000001</v>
      </c>
      <c r="M274" s="46" t="s">
        <v>281</v>
      </c>
    </row>
    <row r="275" spans="1:13" x14ac:dyDescent="0.25">
      <c r="A275" s="42">
        <v>264</v>
      </c>
      <c r="B275" s="2" t="s">
        <v>27</v>
      </c>
      <c r="C275" s="20" t="s">
        <v>1181</v>
      </c>
      <c r="D275" s="20" t="s">
        <v>1117</v>
      </c>
      <c r="E275" s="20" t="s">
        <v>813</v>
      </c>
      <c r="F275" s="11">
        <v>35000</v>
      </c>
      <c r="G275" s="11">
        <f>VLOOKUP(B275,[2]Hoja6!$A$2:$C$493,3,0)</f>
        <v>1004.5</v>
      </c>
      <c r="H275" s="11">
        <f>VLOOKUP(B275,[2]Hoja6!$A$2:$D$493,4,0)</f>
        <v>1064</v>
      </c>
      <c r="I275" s="11">
        <f>VLOOKUP(B275,[2]Hoja6!$A$2:$E$493,5,0)</f>
        <v>0</v>
      </c>
      <c r="J275" s="11">
        <f>VLOOKUP(B275,[2]Hoja6!$A$2:$F$493,6,0)</f>
        <v>2125</v>
      </c>
      <c r="K275" s="11">
        <f t="shared" si="8"/>
        <v>4193.5</v>
      </c>
      <c r="L275" s="11">
        <f t="shared" si="9"/>
        <v>30806.5</v>
      </c>
      <c r="M275" s="46" t="s">
        <v>281</v>
      </c>
    </row>
    <row r="276" spans="1:13" x14ac:dyDescent="0.25">
      <c r="A276" s="42">
        <v>265</v>
      </c>
      <c r="B276" s="2" t="s">
        <v>89</v>
      </c>
      <c r="C276" s="20" t="s">
        <v>1390</v>
      </c>
      <c r="D276" s="20" t="s">
        <v>1231</v>
      </c>
      <c r="E276" s="20" t="s">
        <v>754</v>
      </c>
      <c r="F276" s="11">
        <v>70000</v>
      </c>
      <c r="G276" s="11">
        <f>VLOOKUP(B276,[2]Hoja6!$A$2:$C$493,3,0)</f>
        <v>2009</v>
      </c>
      <c r="H276" s="11">
        <f>VLOOKUP(B276,[2]Hoja6!$A$2:$D$493,4,0)</f>
        <v>2128</v>
      </c>
      <c r="I276" s="11">
        <f>VLOOKUP(B276,[2]Hoja6!$A$2:$E$493,5,0)</f>
        <v>5368.48</v>
      </c>
      <c r="J276" s="11">
        <f>VLOOKUP(B276,[2]Hoja6!$A$2:$F$493,6,0)</f>
        <v>25</v>
      </c>
      <c r="K276" s="11">
        <f t="shared" si="8"/>
        <v>9530.48</v>
      </c>
      <c r="L276" s="11">
        <f t="shared" si="9"/>
        <v>60469.520000000004</v>
      </c>
      <c r="M276" s="46" t="s">
        <v>281</v>
      </c>
    </row>
    <row r="277" spans="1:13" x14ac:dyDescent="0.25">
      <c r="A277" s="42">
        <v>266</v>
      </c>
      <c r="B277" s="2" t="s">
        <v>83</v>
      </c>
      <c r="C277" s="20" t="s">
        <v>556</v>
      </c>
      <c r="D277" s="20" t="s">
        <v>149</v>
      </c>
      <c r="E277" s="20" t="s">
        <v>559</v>
      </c>
      <c r="F277" s="11">
        <v>60000</v>
      </c>
      <c r="G277" s="11">
        <f>VLOOKUP(B277,[2]Hoja6!$A$2:$C$493,3,0)</f>
        <v>1722</v>
      </c>
      <c r="H277" s="11">
        <f>VLOOKUP(B277,[2]Hoja6!$A$2:$D$493,4,0)</f>
        <v>1824</v>
      </c>
      <c r="I277" s="11">
        <f>VLOOKUP(B277,[2]Hoja6!$A$2:$E$493,5,0)</f>
        <v>3486.68</v>
      </c>
      <c r="J277" s="11">
        <f>VLOOKUP(B277,[2]Hoja6!$A$2:$F$493,6,0)</f>
        <v>25</v>
      </c>
      <c r="K277" s="11">
        <f t="shared" si="8"/>
        <v>7057.68</v>
      </c>
      <c r="L277" s="11">
        <f t="shared" si="9"/>
        <v>52942.32</v>
      </c>
      <c r="M277" s="46" t="s">
        <v>281</v>
      </c>
    </row>
    <row r="278" spans="1:13" x14ac:dyDescent="0.25">
      <c r="A278" s="42">
        <v>267</v>
      </c>
      <c r="B278" s="2" t="s">
        <v>976</v>
      </c>
      <c r="C278" s="20" t="s">
        <v>556</v>
      </c>
      <c r="D278" s="20" t="s">
        <v>149</v>
      </c>
      <c r="E278" s="20" t="s">
        <v>754</v>
      </c>
      <c r="F278" s="11">
        <v>50000</v>
      </c>
      <c r="G278" s="11">
        <f>VLOOKUP(B278,[2]Hoja6!$A$2:$C$493,3,0)</f>
        <v>1435</v>
      </c>
      <c r="H278" s="11">
        <f>VLOOKUP(B278,[2]Hoja6!$A$2:$D$493,4,0)</f>
        <v>1520</v>
      </c>
      <c r="I278" s="11">
        <f>VLOOKUP(B278,[2]Hoja6!$A$2:$E$493,5,0)</f>
        <v>1596.68</v>
      </c>
      <c r="J278" s="11">
        <f>VLOOKUP(B278,[2]Hoja6!$A$2:$F$493,6,0)</f>
        <v>1740.46</v>
      </c>
      <c r="K278" s="11">
        <f t="shared" si="8"/>
        <v>6292.14</v>
      </c>
      <c r="L278" s="11">
        <f t="shared" si="9"/>
        <v>43707.86</v>
      </c>
      <c r="M278" s="46" t="s">
        <v>281</v>
      </c>
    </row>
    <row r="279" spans="1:13" x14ac:dyDescent="0.25">
      <c r="A279" s="42">
        <v>268</v>
      </c>
      <c r="B279" s="2" t="s">
        <v>975</v>
      </c>
      <c r="C279" s="20" t="s">
        <v>556</v>
      </c>
      <c r="D279" s="20" t="s">
        <v>149</v>
      </c>
      <c r="E279" s="20" t="s">
        <v>754</v>
      </c>
      <c r="F279" s="11">
        <v>50000</v>
      </c>
      <c r="G279" s="11">
        <f>VLOOKUP(B279,[2]Hoja6!$A$2:$C$493,3,0)</f>
        <v>1435</v>
      </c>
      <c r="H279" s="11">
        <f>VLOOKUP(B279,[2]Hoja6!$A$2:$D$493,4,0)</f>
        <v>1520</v>
      </c>
      <c r="I279" s="11">
        <f>VLOOKUP(B279,[2]Hoja6!$A$2:$E$493,5,0)</f>
        <v>0</v>
      </c>
      <c r="J279" s="11">
        <f>VLOOKUP(B279,[2]Hoja6!$A$2:$F$493,6,0)</f>
        <v>25</v>
      </c>
      <c r="K279" s="11">
        <f t="shared" si="8"/>
        <v>2980</v>
      </c>
      <c r="L279" s="11">
        <f t="shared" si="9"/>
        <v>47020</v>
      </c>
      <c r="M279" s="46" t="s">
        <v>281</v>
      </c>
    </row>
    <row r="280" spans="1:13" x14ac:dyDescent="0.25">
      <c r="A280" s="42">
        <v>269</v>
      </c>
      <c r="B280" s="2" t="s">
        <v>1044</v>
      </c>
      <c r="C280" s="20" t="s">
        <v>1182</v>
      </c>
      <c r="D280" s="20" t="s">
        <v>1228</v>
      </c>
      <c r="E280" s="20" t="s">
        <v>754</v>
      </c>
      <c r="F280" s="11">
        <v>55000</v>
      </c>
      <c r="G280" s="11">
        <f>VLOOKUP(B280,[2]Hoja6!$A$2:$C$493,3,0)</f>
        <v>1578.5</v>
      </c>
      <c r="H280" s="11">
        <f>VLOOKUP(B280,[2]Hoja6!$A$2:$D$493,4,0)</f>
        <v>1672</v>
      </c>
      <c r="I280" s="11">
        <f>VLOOKUP(B280,[2]Hoja6!$A$2:$E$493,5,0)</f>
        <v>2559.6799999999998</v>
      </c>
      <c r="J280" s="11">
        <f>VLOOKUP(B280,[2]Hoja6!$A$2:$F$493,6,0)</f>
        <v>7281.32</v>
      </c>
      <c r="K280" s="11">
        <f t="shared" si="8"/>
        <v>13091.5</v>
      </c>
      <c r="L280" s="11">
        <f t="shared" si="9"/>
        <v>41908.5</v>
      </c>
      <c r="M280" s="46" t="s">
        <v>281</v>
      </c>
    </row>
    <row r="281" spans="1:13" x14ac:dyDescent="0.25">
      <c r="A281" s="42">
        <v>270</v>
      </c>
      <c r="B281" s="2" t="s">
        <v>1024</v>
      </c>
      <c r="C281" s="20" t="s">
        <v>1182</v>
      </c>
      <c r="D281" s="20" t="s">
        <v>1228</v>
      </c>
      <c r="E281" s="20" t="s">
        <v>754</v>
      </c>
      <c r="F281" s="11">
        <v>55000</v>
      </c>
      <c r="G281" s="11">
        <f>VLOOKUP(B281,[2]Hoja6!$A$2:$C$493,3,0)</f>
        <v>1578.5</v>
      </c>
      <c r="H281" s="11">
        <f>VLOOKUP(B281,[2]Hoja6!$A$2:$D$493,4,0)</f>
        <v>1672</v>
      </c>
      <c r="I281" s="11">
        <f>VLOOKUP(B281,[2]Hoja6!$A$2:$E$493,5,0)</f>
        <v>2559.6799999999998</v>
      </c>
      <c r="J281" s="11">
        <f>VLOOKUP(B281,[2]Hoja6!$A$2:$F$493,6,0)</f>
        <v>4975</v>
      </c>
      <c r="K281" s="11">
        <f t="shared" si="8"/>
        <v>10785.18</v>
      </c>
      <c r="L281" s="11">
        <f t="shared" si="9"/>
        <v>44214.82</v>
      </c>
      <c r="M281" s="46" t="s">
        <v>281</v>
      </c>
    </row>
    <row r="282" spans="1:13" x14ac:dyDescent="0.25">
      <c r="A282" s="42">
        <v>271</v>
      </c>
      <c r="B282" s="2" t="s">
        <v>585</v>
      </c>
      <c r="C282" s="20" t="s">
        <v>1183</v>
      </c>
      <c r="D282" s="20" t="s">
        <v>982</v>
      </c>
      <c r="E282" s="20" t="s">
        <v>559</v>
      </c>
      <c r="F282" s="11">
        <v>25000</v>
      </c>
      <c r="G282" s="11">
        <f>VLOOKUP(B282,[2]Hoja6!$A$2:$C$493,3,0)</f>
        <v>717.5</v>
      </c>
      <c r="H282" s="11">
        <f>VLOOKUP(B282,[2]Hoja6!$A$2:$D$493,4,0)</f>
        <v>760</v>
      </c>
      <c r="I282" s="11">
        <f>VLOOKUP(B282,[2]Hoja6!$A$2:$E$493,5,0)</f>
        <v>0</v>
      </c>
      <c r="J282" s="11">
        <f>VLOOKUP(B282,[2]Hoja6!$A$2:$F$493,6,0)</f>
        <v>10848.810000000001</v>
      </c>
      <c r="K282" s="11">
        <f t="shared" si="8"/>
        <v>12326.310000000001</v>
      </c>
      <c r="L282" s="11">
        <f t="shared" si="9"/>
        <v>12673.689999999999</v>
      </c>
      <c r="M282" s="46" t="s">
        <v>282</v>
      </c>
    </row>
    <row r="283" spans="1:13" x14ac:dyDescent="0.25">
      <c r="A283" s="42">
        <v>272</v>
      </c>
      <c r="B283" s="2" t="s">
        <v>121</v>
      </c>
      <c r="C283" s="20" t="s">
        <v>1169</v>
      </c>
      <c r="D283" s="20" t="s">
        <v>1217</v>
      </c>
      <c r="E283" s="20" t="s">
        <v>559</v>
      </c>
      <c r="F283" s="11">
        <v>55000</v>
      </c>
      <c r="G283" s="11">
        <f>VLOOKUP(B283,[2]Hoja6!$A$2:$C$493,3,0)</f>
        <v>1578.5</v>
      </c>
      <c r="H283" s="11">
        <f>VLOOKUP(B283,[2]Hoja6!$A$2:$D$493,4,0)</f>
        <v>1672</v>
      </c>
      <c r="I283" s="11">
        <f>VLOOKUP(B283,[2]Hoja6!$A$2:$E$493,5,0)</f>
        <v>2559.6799999999998</v>
      </c>
      <c r="J283" s="11">
        <f>VLOOKUP(B283,[2]Hoja6!$A$2:$F$493,6,0)</f>
        <v>5340.5599999999995</v>
      </c>
      <c r="K283" s="11">
        <f t="shared" si="8"/>
        <v>11150.74</v>
      </c>
      <c r="L283" s="11">
        <f t="shared" si="9"/>
        <v>43849.26</v>
      </c>
      <c r="M283" s="46" t="s">
        <v>282</v>
      </c>
    </row>
    <row r="284" spans="1:13" x14ac:dyDescent="0.25">
      <c r="A284" s="42">
        <v>273</v>
      </c>
      <c r="B284" s="2" t="s">
        <v>122</v>
      </c>
      <c r="C284" s="20" t="s">
        <v>75</v>
      </c>
      <c r="D284" s="20" t="s">
        <v>1222</v>
      </c>
      <c r="E284" s="20" t="s">
        <v>813</v>
      </c>
      <c r="F284" s="11">
        <v>55000</v>
      </c>
      <c r="G284" s="11">
        <f>VLOOKUP(B284,[2]Hoja6!$A$2:$C$493,3,0)</f>
        <v>1578.5</v>
      </c>
      <c r="H284" s="11">
        <f>VLOOKUP(B284,[2]Hoja6!$A$2:$D$493,4,0)</f>
        <v>1672</v>
      </c>
      <c r="I284" s="11">
        <f>VLOOKUP(B284,[2]Hoja6!$A$2:$E$493,5,0)</f>
        <v>2559.6799999999998</v>
      </c>
      <c r="J284" s="11">
        <f>VLOOKUP(B284,[2]Hoja6!$A$2:$F$493,6,0)</f>
        <v>25</v>
      </c>
      <c r="K284" s="11">
        <f t="shared" si="8"/>
        <v>5835.18</v>
      </c>
      <c r="L284" s="11">
        <f t="shared" si="9"/>
        <v>49164.82</v>
      </c>
      <c r="M284" s="46" t="s">
        <v>281</v>
      </c>
    </row>
    <row r="285" spans="1:13" x14ac:dyDescent="0.25">
      <c r="A285" s="42">
        <v>274</v>
      </c>
      <c r="B285" s="2" t="s">
        <v>698</v>
      </c>
      <c r="C285" s="20" t="s">
        <v>75</v>
      </c>
      <c r="D285" s="20" t="s">
        <v>1222</v>
      </c>
      <c r="E285" s="20" t="s">
        <v>813</v>
      </c>
      <c r="F285" s="11">
        <v>55000</v>
      </c>
      <c r="G285" s="11">
        <f>VLOOKUP(B285,[2]Hoja6!$A$2:$C$493,3,0)</f>
        <v>1578.5</v>
      </c>
      <c r="H285" s="11">
        <f>VLOOKUP(B285,[2]Hoja6!$A$2:$D$493,4,0)</f>
        <v>1672</v>
      </c>
      <c r="I285" s="11">
        <f>VLOOKUP(B285,[2]Hoja6!$A$2:$E$493,5,0)</f>
        <v>2559.6799999999998</v>
      </c>
      <c r="J285" s="11">
        <f>VLOOKUP(B285,[2]Hoja6!$A$2:$F$493,6,0)</f>
        <v>8203.9599999999991</v>
      </c>
      <c r="K285" s="11">
        <f t="shared" si="8"/>
        <v>14014.14</v>
      </c>
      <c r="L285" s="11">
        <f t="shared" si="9"/>
        <v>40985.86</v>
      </c>
      <c r="M285" s="46" t="s">
        <v>281</v>
      </c>
    </row>
    <row r="286" spans="1:13" x14ac:dyDescent="0.25">
      <c r="A286" s="42">
        <v>275</v>
      </c>
      <c r="B286" s="2" t="s">
        <v>806</v>
      </c>
      <c r="C286" s="20" t="s">
        <v>75</v>
      </c>
      <c r="D286" s="20" t="s">
        <v>1222</v>
      </c>
      <c r="E286" s="20" t="s">
        <v>813</v>
      </c>
      <c r="F286" s="11">
        <v>40000</v>
      </c>
      <c r="G286" s="11">
        <f>VLOOKUP(B286,[2]Hoja6!$A$2:$C$493,3,0)</f>
        <v>1148</v>
      </c>
      <c r="H286" s="11">
        <f>VLOOKUP(B286,[2]Hoja6!$A$2:$D$493,4,0)</f>
        <v>1216</v>
      </c>
      <c r="I286" s="11">
        <f>VLOOKUP(B286,[2]Hoja6!$A$2:$E$493,5,0)</f>
        <v>442.65</v>
      </c>
      <c r="J286" s="11">
        <f>VLOOKUP(B286,[2]Hoja6!$A$2:$F$493,6,0)</f>
        <v>25</v>
      </c>
      <c r="K286" s="11">
        <f t="shared" si="8"/>
        <v>2831.65</v>
      </c>
      <c r="L286" s="11">
        <f t="shared" si="9"/>
        <v>37168.35</v>
      </c>
      <c r="M286" s="46" t="s">
        <v>281</v>
      </c>
    </row>
    <row r="287" spans="1:13" x14ac:dyDescent="0.25">
      <c r="A287" s="42">
        <v>276</v>
      </c>
      <c r="B287" s="2" t="s">
        <v>807</v>
      </c>
      <c r="C287" s="20" t="s">
        <v>75</v>
      </c>
      <c r="D287" s="20" t="s">
        <v>1222</v>
      </c>
      <c r="E287" s="20" t="s">
        <v>813</v>
      </c>
      <c r="F287" s="11">
        <v>40000</v>
      </c>
      <c r="G287" s="11">
        <f>VLOOKUP(B287,[2]Hoja6!$A$2:$C$493,3,0)</f>
        <v>1148</v>
      </c>
      <c r="H287" s="11">
        <f>VLOOKUP(B287,[2]Hoja6!$A$2:$D$493,4,0)</f>
        <v>1216</v>
      </c>
      <c r="I287" s="11">
        <f>VLOOKUP(B287,[2]Hoja6!$A$2:$E$493,5,0)</f>
        <v>442.65</v>
      </c>
      <c r="J287" s="11">
        <f>VLOOKUP(B287,[2]Hoja6!$A$2:$F$493,6,0)</f>
        <v>1225</v>
      </c>
      <c r="K287" s="11">
        <f t="shared" si="8"/>
        <v>4031.65</v>
      </c>
      <c r="L287" s="11">
        <f t="shared" si="9"/>
        <v>35968.35</v>
      </c>
      <c r="M287" s="46" t="s">
        <v>281</v>
      </c>
    </row>
    <row r="288" spans="1:13" x14ac:dyDescent="0.25">
      <c r="A288" s="42">
        <v>277</v>
      </c>
      <c r="B288" s="2" t="s">
        <v>98</v>
      </c>
      <c r="C288" s="20" t="s">
        <v>75</v>
      </c>
      <c r="D288" s="20" t="s">
        <v>1222</v>
      </c>
      <c r="E288" s="20" t="s">
        <v>813</v>
      </c>
      <c r="F288" s="11">
        <v>60000</v>
      </c>
      <c r="G288" s="11">
        <f>VLOOKUP(B288,[2]Hoja6!$A$2:$C$493,3,0)</f>
        <v>1722</v>
      </c>
      <c r="H288" s="11">
        <f>VLOOKUP(B288,[2]Hoja6!$A$2:$D$493,4,0)</f>
        <v>1824</v>
      </c>
      <c r="I288" s="11">
        <f>VLOOKUP(B288,[2]Hoja6!$A$2:$E$493,5,0)</f>
        <v>3143.58</v>
      </c>
      <c r="J288" s="11">
        <f>VLOOKUP(B288,[2]Hoja6!$A$2:$F$493,6,0)</f>
        <v>3740.46</v>
      </c>
      <c r="K288" s="11">
        <f t="shared" si="8"/>
        <v>10430.040000000001</v>
      </c>
      <c r="L288" s="11">
        <f t="shared" si="9"/>
        <v>49569.96</v>
      </c>
      <c r="M288" s="46" t="s">
        <v>281</v>
      </c>
    </row>
    <row r="289" spans="1:13" x14ac:dyDescent="0.25">
      <c r="A289" s="42">
        <v>278</v>
      </c>
      <c r="B289" s="2" t="s">
        <v>732</v>
      </c>
      <c r="C289" s="20" t="s">
        <v>75</v>
      </c>
      <c r="D289" s="20" t="s">
        <v>1222</v>
      </c>
      <c r="E289" s="20" t="s">
        <v>813</v>
      </c>
      <c r="F289" s="11">
        <v>55000</v>
      </c>
      <c r="G289" s="11">
        <f>VLOOKUP(B289,[2]Hoja6!$A$2:$C$493,3,0)</f>
        <v>1578.5</v>
      </c>
      <c r="H289" s="11">
        <f>VLOOKUP(B289,[2]Hoja6!$A$2:$D$493,4,0)</f>
        <v>1672</v>
      </c>
      <c r="I289" s="11">
        <f>VLOOKUP(B289,[2]Hoja6!$A$2:$E$493,5,0)</f>
        <v>2302.36</v>
      </c>
      <c r="J289" s="11">
        <f>VLOOKUP(B289,[2]Hoja6!$A$2:$F$493,6,0)</f>
        <v>4490.46</v>
      </c>
      <c r="K289" s="11">
        <f t="shared" si="8"/>
        <v>10043.32</v>
      </c>
      <c r="L289" s="11">
        <f t="shared" si="9"/>
        <v>44956.68</v>
      </c>
      <c r="M289" s="46" t="s">
        <v>281</v>
      </c>
    </row>
    <row r="290" spans="1:13" x14ac:dyDescent="0.25">
      <c r="A290" s="42">
        <v>279</v>
      </c>
      <c r="B290" s="2" t="s">
        <v>733</v>
      </c>
      <c r="C290" s="20" t="s">
        <v>75</v>
      </c>
      <c r="D290" s="20" t="s">
        <v>1222</v>
      </c>
      <c r="E290" s="20" t="s">
        <v>813</v>
      </c>
      <c r="F290" s="11">
        <v>55000</v>
      </c>
      <c r="G290" s="11">
        <f>VLOOKUP(B290,[2]Hoja6!$A$2:$C$493,3,0)</f>
        <v>1578.5</v>
      </c>
      <c r="H290" s="11">
        <f>VLOOKUP(B290,[2]Hoja6!$A$2:$D$493,4,0)</f>
        <v>1672</v>
      </c>
      <c r="I290" s="11">
        <f>VLOOKUP(B290,[2]Hoja6!$A$2:$E$493,5,0)</f>
        <v>2559.6799999999998</v>
      </c>
      <c r="J290" s="11">
        <f>VLOOKUP(B290,[2]Hoja6!$A$2:$F$493,6,0)</f>
        <v>25</v>
      </c>
      <c r="K290" s="11">
        <f t="shared" si="8"/>
        <v>5835.18</v>
      </c>
      <c r="L290" s="11">
        <f t="shared" si="9"/>
        <v>49164.82</v>
      </c>
      <c r="M290" s="46" t="s">
        <v>281</v>
      </c>
    </row>
    <row r="291" spans="1:13" x14ac:dyDescent="0.25">
      <c r="A291" s="42">
        <v>280</v>
      </c>
      <c r="B291" s="2" t="s">
        <v>76</v>
      </c>
      <c r="C291" s="20" t="s">
        <v>75</v>
      </c>
      <c r="D291" s="20" t="s">
        <v>1222</v>
      </c>
      <c r="E291" s="20" t="s">
        <v>813</v>
      </c>
      <c r="F291" s="11">
        <v>55000</v>
      </c>
      <c r="G291" s="11">
        <f>VLOOKUP(B291,[2]Hoja6!$A$2:$C$493,3,0)</f>
        <v>1578.5</v>
      </c>
      <c r="H291" s="11">
        <f>VLOOKUP(B291,[2]Hoja6!$A$2:$D$493,4,0)</f>
        <v>1672</v>
      </c>
      <c r="I291" s="11">
        <f>VLOOKUP(B291,[2]Hoja6!$A$2:$E$493,5,0)</f>
        <v>2559.6799999999998</v>
      </c>
      <c r="J291" s="11">
        <f>VLOOKUP(B291,[2]Hoja6!$A$2:$F$493,6,0)</f>
        <v>11827.13</v>
      </c>
      <c r="K291" s="11">
        <f t="shared" si="8"/>
        <v>17637.309999999998</v>
      </c>
      <c r="L291" s="11">
        <f t="shared" si="9"/>
        <v>37362.69</v>
      </c>
      <c r="M291" s="46" t="s">
        <v>281</v>
      </c>
    </row>
    <row r="292" spans="1:13" x14ac:dyDescent="0.25">
      <c r="A292" s="42">
        <v>281</v>
      </c>
      <c r="B292" s="2" t="s">
        <v>950</v>
      </c>
      <c r="C292" s="20" t="s">
        <v>75</v>
      </c>
      <c r="D292" s="20" t="s">
        <v>1222</v>
      </c>
      <c r="E292" s="20" t="s">
        <v>813</v>
      </c>
      <c r="F292" s="11">
        <v>50000</v>
      </c>
      <c r="G292" s="11">
        <f>VLOOKUP(B292,[2]Hoja6!$A$2:$C$493,3,0)</f>
        <v>1435</v>
      </c>
      <c r="H292" s="11">
        <f>VLOOKUP(B292,[2]Hoja6!$A$2:$D$493,4,0)</f>
        <v>1520</v>
      </c>
      <c r="I292" s="11">
        <f>VLOOKUP(B292,[2]Hoja6!$A$2:$E$493,5,0)</f>
        <v>1854</v>
      </c>
      <c r="J292" s="11">
        <f>VLOOKUP(B292,[2]Hoja6!$A$2:$F$493,6,0)</f>
        <v>2525</v>
      </c>
      <c r="K292" s="11">
        <f t="shared" si="8"/>
        <v>7334</v>
      </c>
      <c r="L292" s="11">
        <f t="shared" si="9"/>
        <v>42666</v>
      </c>
      <c r="M292" s="46" t="s">
        <v>281</v>
      </c>
    </row>
    <row r="293" spans="1:13" x14ac:dyDescent="0.25">
      <c r="A293" s="42">
        <v>282</v>
      </c>
      <c r="B293" s="2" t="s">
        <v>940</v>
      </c>
      <c r="C293" s="20" t="s">
        <v>75</v>
      </c>
      <c r="D293" s="20" t="s">
        <v>1222</v>
      </c>
      <c r="E293" s="20" t="s">
        <v>813</v>
      </c>
      <c r="F293" s="11">
        <v>50000</v>
      </c>
      <c r="G293" s="11">
        <f>VLOOKUP(B293,[2]Hoja6!$A$2:$C$493,3,0)</f>
        <v>1435</v>
      </c>
      <c r="H293" s="11">
        <f>VLOOKUP(B293,[2]Hoja6!$A$2:$D$493,4,0)</f>
        <v>1520</v>
      </c>
      <c r="I293" s="11">
        <f>VLOOKUP(B293,[2]Hoja6!$A$2:$E$493,5,0)</f>
        <v>1854</v>
      </c>
      <c r="J293" s="11">
        <f>VLOOKUP(B293,[2]Hoja6!$A$2:$F$493,6,0)</f>
        <v>25</v>
      </c>
      <c r="K293" s="11">
        <f t="shared" si="8"/>
        <v>4834</v>
      </c>
      <c r="L293" s="11">
        <f t="shared" si="9"/>
        <v>45166</v>
      </c>
      <c r="M293" s="46" t="s">
        <v>281</v>
      </c>
    </row>
    <row r="294" spans="1:13" x14ac:dyDescent="0.25">
      <c r="A294" s="42">
        <v>283</v>
      </c>
      <c r="B294" s="2" t="s">
        <v>933</v>
      </c>
      <c r="C294" s="20" t="s">
        <v>75</v>
      </c>
      <c r="D294" s="20" t="s">
        <v>1219</v>
      </c>
      <c r="E294" s="20" t="s">
        <v>813</v>
      </c>
      <c r="F294" s="11">
        <v>50000</v>
      </c>
      <c r="G294" s="11">
        <f>VLOOKUP(B294,[2]Hoja6!$A$2:$C$493,3,0)</f>
        <v>1435</v>
      </c>
      <c r="H294" s="11">
        <f>VLOOKUP(B294,[2]Hoja6!$A$2:$D$493,4,0)</f>
        <v>1520</v>
      </c>
      <c r="I294" s="11">
        <f>VLOOKUP(B294,[2]Hoja6!$A$2:$E$493,5,0)</f>
        <v>1854</v>
      </c>
      <c r="J294" s="11">
        <f>VLOOKUP(B294,[2]Hoja6!$A$2:$F$493,6,0)</f>
        <v>25</v>
      </c>
      <c r="K294" s="11">
        <f t="shared" si="8"/>
        <v>4834</v>
      </c>
      <c r="L294" s="11">
        <f t="shared" si="9"/>
        <v>45166</v>
      </c>
      <c r="M294" s="46" t="s">
        <v>281</v>
      </c>
    </row>
    <row r="295" spans="1:13" x14ac:dyDescent="0.25">
      <c r="A295" s="42">
        <v>284</v>
      </c>
      <c r="B295" s="2" t="s">
        <v>939</v>
      </c>
      <c r="C295" s="20" t="s">
        <v>75</v>
      </c>
      <c r="D295" s="20" t="s">
        <v>1222</v>
      </c>
      <c r="E295" s="20" t="s">
        <v>813</v>
      </c>
      <c r="F295" s="11">
        <v>50000</v>
      </c>
      <c r="G295" s="11">
        <f>VLOOKUP(B295,[2]Hoja6!$A$2:$C$493,3,0)</f>
        <v>1435</v>
      </c>
      <c r="H295" s="11">
        <f>VLOOKUP(B295,[2]Hoja6!$A$2:$D$493,4,0)</f>
        <v>1520</v>
      </c>
      <c r="I295" s="11">
        <f>VLOOKUP(B295,[2]Hoja6!$A$2:$E$493,5,0)</f>
        <v>1854</v>
      </c>
      <c r="J295" s="11">
        <f>VLOOKUP(B295,[2]Hoja6!$A$2:$F$493,6,0)</f>
        <v>25</v>
      </c>
      <c r="K295" s="11">
        <f t="shared" si="8"/>
        <v>4834</v>
      </c>
      <c r="L295" s="11">
        <f t="shared" si="9"/>
        <v>45166</v>
      </c>
      <c r="M295" s="46" t="s">
        <v>281</v>
      </c>
    </row>
    <row r="296" spans="1:13" x14ac:dyDescent="0.25">
      <c r="A296" s="42">
        <v>285</v>
      </c>
      <c r="B296" s="2" t="s">
        <v>937</v>
      </c>
      <c r="C296" s="20" t="s">
        <v>75</v>
      </c>
      <c r="D296" s="20" t="s">
        <v>1222</v>
      </c>
      <c r="E296" s="20" t="s">
        <v>813</v>
      </c>
      <c r="F296" s="11">
        <v>50000</v>
      </c>
      <c r="G296" s="11">
        <f>VLOOKUP(B296,[2]Hoja6!$A$2:$C$493,3,0)</f>
        <v>1435</v>
      </c>
      <c r="H296" s="11">
        <f>VLOOKUP(B296,[2]Hoja6!$A$2:$D$493,4,0)</f>
        <v>1520</v>
      </c>
      <c r="I296" s="11">
        <f>VLOOKUP(B296,[2]Hoja6!$A$2:$E$493,5,0)</f>
        <v>1596.68</v>
      </c>
      <c r="J296" s="11">
        <f>VLOOKUP(B296,[2]Hoja6!$A$2:$F$493,6,0)</f>
        <v>7374.96</v>
      </c>
      <c r="K296" s="11">
        <f t="shared" si="8"/>
        <v>11926.64</v>
      </c>
      <c r="L296" s="11">
        <f t="shared" si="9"/>
        <v>38073.360000000001</v>
      </c>
      <c r="M296" s="46" t="s">
        <v>281</v>
      </c>
    </row>
    <row r="297" spans="1:13" x14ac:dyDescent="0.25">
      <c r="A297" s="42">
        <v>286</v>
      </c>
      <c r="B297" s="2" t="s">
        <v>1019</v>
      </c>
      <c r="C297" s="20" t="s">
        <v>75</v>
      </c>
      <c r="D297" s="20" t="s">
        <v>1222</v>
      </c>
      <c r="E297" s="20" t="s">
        <v>813</v>
      </c>
      <c r="F297" s="11">
        <v>50000</v>
      </c>
      <c r="G297" s="11">
        <f>VLOOKUP(B297,[2]Hoja6!$A$2:$C$493,3,0)</f>
        <v>1435</v>
      </c>
      <c r="H297" s="11">
        <f>VLOOKUP(B297,[2]Hoja6!$A$2:$D$493,4,0)</f>
        <v>1520</v>
      </c>
      <c r="I297" s="11">
        <f>VLOOKUP(B297,[2]Hoja6!$A$2:$E$493,5,0)</f>
        <v>1854</v>
      </c>
      <c r="J297" s="11">
        <f>VLOOKUP(B297,[2]Hoja6!$A$2:$F$493,6,0)</f>
        <v>25</v>
      </c>
      <c r="K297" s="11">
        <f t="shared" si="8"/>
        <v>4834</v>
      </c>
      <c r="L297" s="11">
        <f t="shared" si="9"/>
        <v>45166</v>
      </c>
      <c r="M297" s="46" t="s">
        <v>281</v>
      </c>
    </row>
    <row r="298" spans="1:13" x14ac:dyDescent="0.25">
      <c r="A298" s="42">
        <v>287</v>
      </c>
      <c r="B298" s="2" t="s">
        <v>936</v>
      </c>
      <c r="C298" s="20" t="s">
        <v>1184</v>
      </c>
      <c r="D298" s="20" t="s">
        <v>1232</v>
      </c>
      <c r="E298" s="20" t="s">
        <v>813</v>
      </c>
      <c r="F298" s="11">
        <v>50000</v>
      </c>
      <c r="G298" s="11">
        <f>VLOOKUP(B298,[2]Hoja6!$A$2:$C$493,3,0)</f>
        <v>1435</v>
      </c>
      <c r="H298" s="11">
        <f>VLOOKUP(B298,[2]Hoja6!$A$2:$D$493,4,0)</f>
        <v>1520</v>
      </c>
      <c r="I298" s="11">
        <f>VLOOKUP(B298,[2]Hoja6!$A$2:$E$493,5,0)</f>
        <v>1854</v>
      </c>
      <c r="J298" s="11">
        <f>VLOOKUP(B298,[2]Hoja6!$A$2:$F$493,6,0)</f>
        <v>9903.67</v>
      </c>
      <c r="K298" s="11">
        <f t="shared" si="8"/>
        <v>14712.67</v>
      </c>
      <c r="L298" s="11">
        <f t="shared" si="9"/>
        <v>35287.33</v>
      </c>
      <c r="M298" s="46" t="s">
        <v>281</v>
      </c>
    </row>
    <row r="299" spans="1:13" ht="15" customHeight="1" x14ac:dyDescent="0.25">
      <c r="A299" s="42">
        <v>288</v>
      </c>
      <c r="B299" s="2" t="s">
        <v>941</v>
      </c>
      <c r="C299" s="20" t="s">
        <v>1184</v>
      </c>
      <c r="D299" s="20" t="s">
        <v>1232</v>
      </c>
      <c r="E299" s="20" t="s">
        <v>813</v>
      </c>
      <c r="F299" s="11">
        <v>50000</v>
      </c>
      <c r="G299" s="11">
        <f>VLOOKUP(B299,[2]Hoja6!$A$2:$C$493,3,0)</f>
        <v>1435</v>
      </c>
      <c r="H299" s="11">
        <f>VLOOKUP(B299,[2]Hoja6!$A$2:$D$493,4,0)</f>
        <v>1520</v>
      </c>
      <c r="I299" s="11">
        <f>VLOOKUP(B299,[2]Hoja6!$A$2:$E$493,5,0)</f>
        <v>1854</v>
      </c>
      <c r="J299" s="11">
        <f>VLOOKUP(B299,[2]Hoja6!$A$2:$F$493,6,0)</f>
        <v>12383.62</v>
      </c>
      <c r="K299" s="11">
        <f t="shared" si="8"/>
        <v>17192.620000000003</v>
      </c>
      <c r="L299" s="11">
        <f t="shared" si="9"/>
        <v>32807.379999999997</v>
      </c>
      <c r="M299" s="46" t="s">
        <v>281</v>
      </c>
    </row>
    <row r="300" spans="1:13" x14ac:dyDescent="0.25">
      <c r="A300" s="42">
        <v>289</v>
      </c>
      <c r="B300" s="2" t="s">
        <v>942</v>
      </c>
      <c r="C300" s="20" t="s">
        <v>1184</v>
      </c>
      <c r="D300" s="20" t="s">
        <v>1232</v>
      </c>
      <c r="E300" s="20" t="s">
        <v>813</v>
      </c>
      <c r="F300" s="11">
        <v>50000</v>
      </c>
      <c r="G300" s="11">
        <f>VLOOKUP(B300,[2]Hoja6!$A$2:$C$493,3,0)</f>
        <v>1435</v>
      </c>
      <c r="H300" s="11">
        <f>VLOOKUP(B300,[2]Hoja6!$A$2:$D$493,4,0)</f>
        <v>1520</v>
      </c>
      <c r="I300" s="11">
        <f>VLOOKUP(B300,[2]Hoja6!$A$2:$E$493,5,0)</f>
        <v>1854</v>
      </c>
      <c r="J300" s="11">
        <f>VLOOKUP(B300,[2]Hoja6!$A$2:$F$493,6,0)</f>
        <v>6134.71</v>
      </c>
      <c r="K300" s="11">
        <f t="shared" si="8"/>
        <v>10943.71</v>
      </c>
      <c r="L300" s="11">
        <f t="shared" si="9"/>
        <v>39056.29</v>
      </c>
      <c r="M300" s="46" t="s">
        <v>281</v>
      </c>
    </row>
    <row r="301" spans="1:13" x14ac:dyDescent="0.25">
      <c r="A301" s="42">
        <v>290</v>
      </c>
      <c r="B301" s="2" t="s">
        <v>944</v>
      </c>
      <c r="C301" s="20" t="s">
        <v>1184</v>
      </c>
      <c r="D301" s="20" t="s">
        <v>1232</v>
      </c>
      <c r="E301" s="20" t="s">
        <v>813</v>
      </c>
      <c r="F301" s="11">
        <v>50000</v>
      </c>
      <c r="G301" s="11">
        <f>VLOOKUP(B301,[2]Hoja6!$A$2:$C$493,3,0)</f>
        <v>1435</v>
      </c>
      <c r="H301" s="11">
        <f>VLOOKUP(B301,[2]Hoja6!$A$2:$D$493,4,0)</f>
        <v>1520</v>
      </c>
      <c r="I301" s="11">
        <f>VLOOKUP(B301,[2]Hoja6!$A$2:$E$493,5,0)</f>
        <v>1854</v>
      </c>
      <c r="J301" s="11">
        <f>VLOOKUP(B301,[2]Hoja6!$A$2:$F$493,6,0)</f>
        <v>5628.35</v>
      </c>
      <c r="K301" s="11">
        <f t="shared" si="8"/>
        <v>10437.35</v>
      </c>
      <c r="L301" s="11">
        <f t="shared" si="9"/>
        <v>39562.65</v>
      </c>
      <c r="M301" s="46" t="s">
        <v>281</v>
      </c>
    </row>
    <row r="302" spans="1:13" ht="15" customHeight="1" x14ac:dyDescent="0.25">
      <c r="A302" s="42">
        <v>291</v>
      </c>
      <c r="B302" s="2" t="s">
        <v>952</v>
      </c>
      <c r="C302" s="20" t="s">
        <v>1184</v>
      </c>
      <c r="D302" s="20" t="s">
        <v>1232</v>
      </c>
      <c r="E302" s="20" t="s">
        <v>813</v>
      </c>
      <c r="F302" s="11">
        <v>50000</v>
      </c>
      <c r="G302" s="11">
        <f>VLOOKUP(B302,[2]Hoja6!$A$2:$C$493,3,0)</f>
        <v>1435</v>
      </c>
      <c r="H302" s="11">
        <f>VLOOKUP(B302,[2]Hoja6!$A$2:$D$493,4,0)</f>
        <v>1520</v>
      </c>
      <c r="I302" s="11">
        <f>VLOOKUP(B302,[2]Hoja6!$A$2:$E$493,5,0)</f>
        <v>1854</v>
      </c>
      <c r="J302" s="11">
        <f>VLOOKUP(B302,[2]Hoja6!$A$2:$F$493,6,0)</f>
        <v>19223.23</v>
      </c>
      <c r="K302" s="11">
        <f t="shared" si="8"/>
        <v>24032.23</v>
      </c>
      <c r="L302" s="11">
        <f t="shared" si="9"/>
        <v>25967.77</v>
      </c>
      <c r="M302" s="46" t="s">
        <v>281</v>
      </c>
    </row>
    <row r="303" spans="1:13" x14ac:dyDescent="0.25">
      <c r="A303" s="42">
        <v>292</v>
      </c>
      <c r="B303" s="2" t="s">
        <v>954</v>
      </c>
      <c r="C303" s="20" t="s">
        <v>1184</v>
      </c>
      <c r="D303" s="20" t="s">
        <v>1232</v>
      </c>
      <c r="E303" s="20" t="s">
        <v>813</v>
      </c>
      <c r="F303" s="11">
        <v>50000</v>
      </c>
      <c r="G303" s="11">
        <f>VLOOKUP(B303,[2]Hoja6!$A$2:$C$493,3,0)</f>
        <v>1435</v>
      </c>
      <c r="H303" s="11">
        <f>VLOOKUP(B303,[2]Hoja6!$A$2:$D$493,4,0)</f>
        <v>1520</v>
      </c>
      <c r="I303" s="11">
        <f>VLOOKUP(B303,[2]Hoja6!$A$2:$E$493,5,0)</f>
        <v>1854</v>
      </c>
      <c r="J303" s="11">
        <f>VLOOKUP(B303,[2]Hoja6!$A$2:$F$493,6,0)</f>
        <v>12886.05</v>
      </c>
      <c r="K303" s="11">
        <f t="shared" si="8"/>
        <v>17695.05</v>
      </c>
      <c r="L303" s="11">
        <f t="shared" si="9"/>
        <v>32304.95</v>
      </c>
      <c r="M303" s="46" t="s">
        <v>281</v>
      </c>
    </row>
    <row r="304" spans="1:13" x14ac:dyDescent="0.25">
      <c r="A304" s="42">
        <v>293</v>
      </c>
      <c r="B304" s="2" t="s">
        <v>1021</v>
      </c>
      <c r="C304" s="20" t="s">
        <v>1184</v>
      </c>
      <c r="D304" s="20" t="s">
        <v>1232</v>
      </c>
      <c r="E304" s="20" t="s">
        <v>813</v>
      </c>
      <c r="F304" s="11">
        <v>50000</v>
      </c>
      <c r="G304" s="11">
        <f>VLOOKUP(B304,[2]Hoja6!$A$2:$C$493,3,0)</f>
        <v>1435</v>
      </c>
      <c r="H304" s="11">
        <f>VLOOKUP(B304,[2]Hoja6!$A$2:$D$493,4,0)</f>
        <v>1520</v>
      </c>
      <c r="I304" s="11">
        <f>VLOOKUP(B304,[2]Hoja6!$A$2:$E$493,5,0)</f>
        <v>1854</v>
      </c>
      <c r="J304" s="11">
        <f>VLOOKUP(B304,[2]Hoja6!$A$2:$F$493,6,0)</f>
        <v>9645.2200000000012</v>
      </c>
      <c r="K304" s="11">
        <f t="shared" si="8"/>
        <v>14454.220000000001</v>
      </c>
      <c r="L304" s="11">
        <f t="shared" si="9"/>
        <v>35545.78</v>
      </c>
      <c r="M304" s="46" t="s">
        <v>281</v>
      </c>
    </row>
    <row r="305" spans="1:13" x14ac:dyDescent="0.25">
      <c r="A305" s="42">
        <v>294</v>
      </c>
      <c r="B305" s="2" t="s">
        <v>953</v>
      </c>
      <c r="C305" s="20" t="s">
        <v>1185</v>
      </c>
      <c r="D305" s="20" t="s">
        <v>1219</v>
      </c>
      <c r="E305" s="20" t="s">
        <v>813</v>
      </c>
      <c r="F305" s="11">
        <v>20000</v>
      </c>
      <c r="G305" s="11">
        <f>VLOOKUP(B305,[2]Hoja6!$A$2:$C$493,3,0)</f>
        <v>574</v>
      </c>
      <c r="H305" s="11">
        <f>VLOOKUP(B305,[2]Hoja6!$A$2:$D$493,4,0)</f>
        <v>608</v>
      </c>
      <c r="I305" s="11">
        <f>VLOOKUP(B305,[2]Hoja6!$A$2:$E$493,5,0)</f>
        <v>0</v>
      </c>
      <c r="J305" s="11">
        <f>VLOOKUP(B305,[2]Hoja6!$A$2:$F$493,6,0)</f>
        <v>25</v>
      </c>
      <c r="K305" s="11">
        <f t="shared" si="8"/>
        <v>1207</v>
      </c>
      <c r="L305" s="11">
        <f t="shared" si="9"/>
        <v>18793</v>
      </c>
      <c r="M305" s="46" t="s">
        <v>281</v>
      </c>
    </row>
    <row r="306" spans="1:13" x14ac:dyDescent="0.25">
      <c r="A306" s="42">
        <v>295</v>
      </c>
      <c r="B306" s="2" t="s">
        <v>524</v>
      </c>
      <c r="C306" s="20" t="s">
        <v>1185</v>
      </c>
      <c r="D306" s="20" t="s">
        <v>1222</v>
      </c>
      <c r="E306" s="20" t="s">
        <v>813</v>
      </c>
      <c r="F306" s="11">
        <v>50000</v>
      </c>
      <c r="G306" s="11">
        <f>VLOOKUP(B306,[2]Hoja6!$A$2:$C$493,3,0)</f>
        <v>1435</v>
      </c>
      <c r="H306" s="11">
        <f>VLOOKUP(B306,[2]Hoja6!$A$2:$D$493,4,0)</f>
        <v>1520</v>
      </c>
      <c r="I306" s="11">
        <f>VLOOKUP(B306,[2]Hoja6!$A$2:$E$493,5,0)</f>
        <v>1854</v>
      </c>
      <c r="J306" s="11">
        <f>VLOOKUP(B306,[2]Hoja6!$A$2:$F$493,6,0)</f>
        <v>14383</v>
      </c>
      <c r="K306" s="11">
        <f t="shared" si="8"/>
        <v>19192</v>
      </c>
      <c r="L306" s="11">
        <f t="shared" si="9"/>
        <v>30808</v>
      </c>
      <c r="M306" s="46" t="s">
        <v>281</v>
      </c>
    </row>
    <row r="307" spans="1:13" x14ac:dyDescent="0.25">
      <c r="A307" s="42">
        <v>296</v>
      </c>
      <c r="B307" s="2" t="s">
        <v>525</v>
      </c>
      <c r="C307" s="20" t="s">
        <v>1185</v>
      </c>
      <c r="D307" s="20" t="s">
        <v>1222</v>
      </c>
      <c r="E307" s="20" t="s">
        <v>813</v>
      </c>
      <c r="F307" s="11">
        <v>50000</v>
      </c>
      <c r="G307" s="11">
        <f>VLOOKUP(B307,[2]Hoja6!$A$2:$C$493,3,0)</f>
        <v>1435</v>
      </c>
      <c r="H307" s="11">
        <f>VLOOKUP(B307,[2]Hoja6!$A$2:$D$493,4,0)</f>
        <v>1520</v>
      </c>
      <c r="I307" s="11">
        <f>VLOOKUP(B307,[2]Hoja6!$A$2:$E$493,5,0)</f>
        <v>1854</v>
      </c>
      <c r="J307" s="11">
        <f>VLOOKUP(B307,[2]Hoja6!$A$2:$F$493,6,0)</f>
        <v>8579.34</v>
      </c>
      <c r="K307" s="11">
        <f t="shared" si="8"/>
        <v>13388.34</v>
      </c>
      <c r="L307" s="11">
        <f t="shared" si="9"/>
        <v>36611.660000000003</v>
      </c>
      <c r="M307" s="46" t="s">
        <v>281</v>
      </c>
    </row>
    <row r="308" spans="1:13" x14ac:dyDescent="0.25">
      <c r="A308" s="42">
        <v>297</v>
      </c>
      <c r="B308" s="2" t="s">
        <v>56</v>
      </c>
      <c r="C308" s="20" t="s">
        <v>1185</v>
      </c>
      <c r="D308" s="20" t="s">
        <v>1222</v>
      </c>
      <c r="E308" s="20" t="s">
        <v>813</v>
      </c>
      <c r="F308" s="11">
        <v>50000</v>
      </c>
      <c r="G308" s="11">
        <f>VLOOKUP(B308,[2]Hoja6!$A$2:$C$493,3,0)</f>
        <v>1435</v>
      </c>
      <c r="H308" s="11">
        <f>VLOOKUP(B308,[2]Hoja6!$A$2:$D$493,4,0)</f>
        <v>1520</v>
      </c>
      <c r="I308" s="11">
        <f>VLOOKUP(B308,[2]Hoja6!$A$2:$E$493,5,0)</f>
        <v>1854</v>
      </c>
      <c r="J308" s="11">
        <f>VLOOKUP(B308,[2]Hoja6!$A$2:$F$493,6,0)</f>
        <v>25</v>
      </c>
      <c r="K308" s="11">
        <f t="shared" si="8"/>
        <v>4834</v>
      </c>
      <c r="L308" s="11">
        <f t="shared" si="9"/>
        <v>45166</v>
      </c>
      <c r="M308" s="46" t="s">
        <v>281</v>
      </c>
    </row>
    <row r="309" spans="1:13" x14ac:dyDescent="0.25">
      <c r="A309" s="42">
        <v>298</v>
      </c>
      <c r="B309" s="2" t="s">
        <v>808</v>
      </c>
      <c r="C309" s="20" t="s">
        <v>1185</v>
      </c>
      <c r="D309" s="20" t="s">
        <v>1222</v>
      </c>
      <c r="E309" s="20" t="s">
        <v>813</v>
      </c>
      <c r="F309" s="11">
        <v>40000</v>
      </c>
      <c r="G309" s="11">
        <f>VLOOKUP(B309,[2]Hoja6!$A$2:$C$493,3,0)</f>
        <v>1148</v>
      </c>
      <c r="H309" s="11">
        <f>VLOOKUP(B309,[2]Hoja6!$A$2:$D$493,4,0)</f>
        <v>1216</v>
      </c>
      <c r="I309" s="11">
        <f>VLOOKUP(B309,[2]Hoja6!$A$2:$E$493,5,0)</f>
        <v>442.65</v>
      </c>
      <c r="J309" s="11">
        <f>VLOOKUP(B309,[2]Hoja6!$A$2:$F$493,6,0)</f>
        <v>13611.36</v>
      </c>
      <c r="K309" s="11">
        <f t="shared" si="8"/>
        <v>16418.010000000002</v>
      </c>
      <c r="L309" s="11">
        <f t="shared" si="9"/>
        <v>23581.989999999998</v>
      </c>
      <c r="M309" s="46" t="s">
        <v>281</v>
      </c>
    </row>
    <row r="310" spans="1:13" x14ac:dyDescent="0.25">
      <c r="A310" s="42">
        <v>299</v>
      </c>
      <c r="B310" s="2" t="s">
        <v>493</v>
      </c>
      <c r="C310" s="20" t="s">
        <v>1185</v>
      </c>
      <c r="D310" s="20" t="s">
        <v>1222</v>
      </c>
      <c r="E310" s="20" t="s">
        <v>813</v>
      </c>
      <c r="F310" s="11">
        <v>50000</v>
      </c>
      <c r="G310" s="11">
        <f>VLOOKUP(B310,[2]Hoja6!$A$2:$C$493,3,0)</f>
        <v>1435</v>
      </c>
      <c r="H310" s="11">
        <f>VLOOKUP(B310,[2]Hoja6!$A$2:$D$493,4,0)</f>
        <v>1520</v>
      </c>
      <c r="I310" s="11">
        <f>VLOOKUP(B310,[2]Hoja6!$A$2:$E$493,5,0)</f>
        <v>1854</v>
      </c>
      <c r="J310" s="11">
        <f>VLOOKUP(B310,[2]Hoja6!$A$2:$F$493,6,0)</f>
        <v>7667.89</v>
      </c>
      <c r="K310" s="11">
        <f t="shared" si="8"/>
        <v>12476.89</v>
      </c>
      <c r="L310" s="11">
        <f t="shared" si="9"/>
        <v>37523.11</v>
      </c>
      <c r="M310" s="46" t="s">
        <v>281</v>
      </c>
    </row>
    <row r="311" spans="1:13" x14ac:dyDescent="0.25">
      <c r="A311" s="42">
        <v>300</v>
      </c>
      <c r="B311" s="2" t="s">
        <v>966</v>
      </c>
      <c r="C311" s="20" t="s">
        <v>1185</v>
      </c>
      <c r="D311" s="20" t="s">
        <v>1222</v>
      </c>
      <c r="E311" s="20" t="s">
        <v>813</v>
      </c>
      <c r="F311" s="11">
        <v>50000</v>
      </c>
      <c r="G311" s="11">
        <f>VLOOKUP(B311,[2]Hoja6!$A$2:$C$493,3,0)</f>
        <v>1435</v>
      </c>
      <c r="H311" s="11">
        <f>VLOOKUP(B311,[2]Hoja6!$A$2:$D$493,4,0)</f>
        <v>1520</v>
      </c>
      <c r="I311" s="11">
        <f>VLOOKUP(B311,[2]Hoja6!$A$2:$E$493,5,0)</f>
        <v>1854</v>
      </c>
      <c r="J311" s="11">
        <f>VLOOKUP(B311,[2]Hoja6!$A$2:$F$493,6,0)</f>
        <v>11283.28</v>
      </c>
      <c r="K311" s="11">
        <f t="shared" si="8"/>
        <v>16092.28</v>
      </c>
      <c r="L311" s="11">
        <f t="shared" si="9"/>
        <v>33907.72</v>
      </c>
      <c r="M311" s="46" t="s">
        <v>281</v>
      </c>
    </row>
    <row r="312" spans="1:13" x14ac:dyDescent="0.25">
      <c r="A312" s="42">
        <v>301</v>
      </c>
      <c r="B312" s="2" t="s">
        <v>758</v>
      </c>
      <c r="C312" s="20" t="s">
        <v>1185</v>
      </c>
      <c r="D312" s="20" t="s">
        <v>1222</v>
      </c>
      <c r="E312" s="20" t="s">
        <v>813</v>
      </c>
      <c r="F312" s="11">
        <v>45000</v>
      </c>
      <c r="G312" s="11">
        <f>VLOOKUP(B312,[2]Hoja6!$A$2:$C$493,3,0)</f>
        <v>1291.5</v>
      </c>
      <c r="H312" s="11">
        <f>VLOOKUP(B312,[2]Hoja6!$A$2:$D$493,4,0)</f>
        <v>1368</v>
      </c>
      <c r="I312" s="11">
        <f>VLOOKUP(B312,[2]Hoja6!$A$2:$E$493,5,0)</f>
        <v>1148.33</v>
      </c>
      <c r="J312" s="11">
        <f>VLOOKUP(B312,[2]Hoja6!$A$2:$F$493,6,0)</f>
        <v>5873.82</v>
      </c>
      <c r="K312" s="11">
        <f t="shared" si="8"/>
        <v>9681.65</v>
      </c>
      <c r="L312" s="11">
        <f t="shared" si="9"/>
        <v>35318.35</v>
      </c>
      <c r="M312" s="46" t="s">
        <v>281</v>
      </c>
    </row>
    <row r="313" spans="1:13" x14ac:dyDescent="0.25">
      <c r="A313" s="42">
        <v>302</v>
      </c>
      <c r="B313" s="2" t="s">
        <v>677</v>
      </c>
      <c r="C313" s="20" t="s">
        <v>1186</v>
      </c>
      <c r="D313" s="20" t="s">
        <v>1107</v>
      </c>
      <c r="E313" s="20" t="s">
        <v>813</v>
      </c>
      <c r="F313" s="11">
        <v>50000</v>
      </c>
      <c r="G313" s="11">
        <f>VLOOKUP(B313,[2]Hoja6!$A$2:$C$493,3,0)</f>
        <v>1435</v>
      </c>
      <c r="H313" s="11">
        <f>VLOOKUP(B313,[2]Hoja6!$A$2:$D$493,4,0)</f>
        <v>1520</v>
      </c>
      <c r="I313" s="11">
        <f>VLOOKUP(B313,[2]Hoja6!$A$2:$E$493,5,0)</f>
        <v>1854</v>
      </c>
      <c r="J313" s="11">
        <f>VLOOKUP(B313,[2]Hoja6!$A$2:$F$493,6,0)</f>
        <v>25</v>
      </c>
      <c r="K313" s="11">
        <f t="shared" si="8"/>
        <v>4834</v>
      </c>
      <c r="L313" s="11">
        <f t="shared" si="9"/>
        <v>45166</v>
      </c>
      <c r="M313" s="46" t="s">
        <v>281</v>
      </c>
    </row>
    <row r="314" spans="1:13" x14ac:dyDescent="0.25">
      <c r="A314" s="42">
        <v>303</v>
      </c>
      <c r="B314" s="2" t="s">
        <v>47</v>
      </c>
      <c r="C314" s="20" t="s">
        <v>1047</v>
      </c>
      <c r="D314" s="20" t="s">
        <v>143</v>
      </c>
      <c r="E314" s="20" t="s">
        <v>559</v>
      </c>
      <c r="F314" s="11">
        <v>80000</v>
      </c>
      <c r="G314" s="11">
        <f>VLOOKUP(B314,[2]Hoja6!$A$2:$C$493,3,0)</f>
        <v>2296</v>
      </c>
      <c r="H314" s="11">
        <f>VLOOKUP(B314,[2]Hoja6!$A$2:$D$493,4,0)</f>
        <v>2432</v>
      </c>
      <c r="I314" s="11">
        <f>VLOOKUP(B314,[2]Hoja6!$A$2:$E$493,5,0)</f>
        <v>7400.87</v>
      </c>
      <c r="J314" s="11">
        <f>VLOOKUP(B314,[2]Hoja6!$A$2:$F$493,6,0)</f>
        <v>10336.040000000001</v>
      </c>
      <c r="K314" s="11">
        <f t="shared" si="8"/>
        <v>22464.91</v>
      </c>
      <c r="L314" s="11">
        <f t="shared" si="9"/>
        <v>57535.09</v>
      </c>
      <c r="M314" s="46" t="s">
        <v>282</v>
      </c>
    </row>
    <row r="315" spans="1:13" x14ac:dyDescent="0.25">
      <c r="A315" s="42">
        <v>304</v>
      </c>
      <c r="B315" s="2" t="s">
        <v>39</v>
      </c>
      <c r="C315" s="20" t="s">
        <v>1047</v>
      </c>
      <c r="D315" s="20" t="s">
        <v>1216</v>
      </c>
      <c r="E315" s="20" t="s">
        <v>559</v>
      </c>
      <c r="F315" s="11">
        <v>80000</v>
      </c>
      <c r="G315" s="11">
        <f>VLOOKUP(B315,[2]Hoja6!$A$2:$C$493,3,0)</f>
        <v>2296</v>
      </c>
      <c r="H315" s="11">
        <f>VLOOKUP(B315,[2]Hoja6!$A$2:$D$493,4,0)</f>
        <v>2432</v>
      </c>
      <c r="I315" s="11">
        <f>VLOOKUP(B315,[2]Hoja6!$A$2:$E$493,5,0)</f>
        <v>6972</v>
      </c>
      <c r="J315" s="11">
        <f>VLOOKUP(B315,[2]Hoja6!$A$2:$F$493,6,0)</f>
        <v>1740.46</v>
      </c>
      <c r="K315" s="11">
        <f t="shared" si="8"/>
        <v>13440.46</v>
      </c>
      <c r="L315" s="11">
        <f t="shared" si="9"/>
        <v>66559.540000000008</v>
      </c>
      <c r="M315" s="46" t="s">
        <v>281</v>
      </c>
    </row>
    <row r="316" spans="1:13" x14ac:dyDescent="0.25">
      <c r="A316" s="42">
        <v>305</v>
      </c>
      <c r="B316" s="2" t="s">
        <v>74</v>
      </c>
      <c r="C316" s="20" t="s">
        <v>1047</v>
      </c>
      <c r="D316" s="20" t="s">
        <v>143</v>
      </c>
      <c r="E316" s="20" t="s">
        <v>559</v>
      </c>
      <c r="F316" s="11">
        <v>13333.33</v>
      </c>
      <c r="G316" s="11">
        <f>VLOOKUP(B316,[2]Hoja6!$A$2:$C$493,3,0)</f>
        <v>382.67</v>
      </c>
      <c r="H316" s="11">
        <f>VLOOKUP(B316,[2]Hoja6!$A$2:$D$493,4,0)</f>
        <v>405.33</v>
      </c>
      <c r="I316" s="11">
        <f>VLOOKUP(B316,[2]Hoja6!$A$2:$E$493,5,0)</f>
        <v>0</v>
      </c>
      <c r="J316" s="11">
        <f>VLOOKUP(B316,[2]Hoja6!$A$2:$F$493,6,0)</f>
        <v>25</v>
      </c>
      <c r="K316" s="11">
        <f t="shared" si="8"/>
        <v>813</v>
      </c>
      <c r="L316" s="11">
        <f t="shared" si="9"/>
        <v>12520.33</v>
      </c>
      <c r="M316" s="46" t="s">
        <v>281</v>
      </c>
    </row>
    <row r="317" spans="1:13" x14ac:dyDescent="0.25">
      <c r="A317" s="42">
        <v>306</v>
      </c>
      <c r="B317" s="2" t="s">
        <v>246</v>
      </c>
      <c r="C317" s="20" t="s">
        <v>1067</v>
      </c>
      <c r="D317" s="20" t="s">
        <v>634</v>
      </c>
      <c r="E317" s="20" t="s">
        <v>559</v>
      </c>
      <c r="F317" s="11">
        <v>50000</v>
      </c>
      <c r="G317" s="11">
        <f>VLOOKUP(B317,[2]Hoja6!$A$2:$C$493,3,0)</f>
        <v>1435</v>
      </c>
      <c r="H317" s="11">
        <f>VLOOKUP(B317,[2]Hoja6!$A$2:$D$493,4,0)</f>
        <v>1520</v>
      </c>
      <c r="I317" s="11">
        <f>VLOOKUP(B317,[2]Hoja6!$A$2:$E$493,5,0)</f>
        <v>1854</v>
      </c>
      <c r="J317" s="11">
        <f>VLOOKUP(B317,[2]Hoja6!$A$2:$F$493,6,0)</f>
        <v>25</v>
      </c>
      <c r="K317" s="11">
        <f t="shared" si="8"/>
        <v>4834</v>
      </c>
      <c r="L317" s="11">
        <f t="shared" si="9"/>
        <v>45166</v>
      </c>
      <c r="M317" s="46" t="s">
        <v>282</v>
      </c>
    </row>
    <row r="318" spans="1:13" x14ac:dyDescent="0.25">
      <c r="A318" s="42">
        <v>307</v>
      </c>
      <c r="B318" s="2" t="s">
        <v>1020</v>
      </c>
      <c r="C318" s="20" t="s">
        <v>19</v>
      </c>
      <c r="D318" s="20" t="s">
        <v>1117</v>
      </c>
      <c r="E318" s="20" t="s">
        <v>813</v>
      </c>
      <c r="F318" s="11">
        <v>35000</v>
      </c>
      <c r="G318" s="11">
        <f>VLOOKUP(B318,[2]Hoja6!$A$2:$C$493,3,0)</f>
        <v>1004.5</v>
      </c>
      <c r="H318" s="11">
        <f>VLOOKUP(B318,[2]Hoja6!$A$2:$D$493,4,0)</f>
        <v>1064</v>
      </c>
      <c r="I318" s="11">
        <f>VLOOKUP(B318,[2]Hoja6!$A$2:$E$493,5,0)</f>
        <v>0</v>
      </c>
      <c r="J318" s="11">
        <f>VLOOKUP(B318,[2]Hoja6!$A$2:$F$493,6,0)</f>
        <v>1075</v>
      </c>
      <c r="K318" s="11">
        <f t="shared" si="8"/>
        <v>3143.5</v>
      </c>
      <c r="L318" s="11">
        <f t="shared" si="9"/>
        <v>31856.5</v>
      </c>
      <c r="M318" s="46" t="s">
        <v>281</v>
      </c>
    </row>
    <row r="319" spans="1:13" x14ac:dyDescent="0.25">
      <c r="A319" s="42">
        <v>308</v>
      </c>
      <c r="B319" s="2" t="s">
        <v>1136</v>
      </c>
      <c r="C319" s="20" t="s">
        <v>19</v>
      </c>
      <c r="D319" s="20" t="s">
        <v>1229</v>
      </c>
      <c r="E319" s="20" t="s">
        <v>813</v>
      </c>
      <c r="F319" s="11">
        <v>35000</v>
      </c>
      <c r="G319" s="11">
        <f>VLOOKUP(B319,[2]Hoja6!$A$2:$C$493,3,0)</f>
        <v>1004.5</v>
      </c>
      <c r="H319" s="11">
        <f>VLOOKUP(B319,[2]Hoja6!$A$2:$D$493,4,0)</f>
        <v>1064</v>
      </c>
      <c r="I319" s="11">
        <f>VLOOKUP(B319,[2]Hoja6!$A$2:$E$493,5,0)</f>
        <v>0</v>
      </c>
      <c r="J319" s="11">
        <f>VLOOKUP(B319,[2]Hoja6!$A$2:$F$493,6,0)</f>
        <v>2325</v>
      </c>
      <c r="K319" s="11">
        <f t="shared" si="8"/>
        <v>4393.5</v>
      </c>
      <c r="L319" s="11">
        <f t="shared" si="9"/>
        <v>30606.5</v>
      </c>
      <c r="M319" s="46" t="s">
        <v>281</v>
      </c>
    </row>
    <row r="320" spans="1:13" x14ac:dyDescent="0.25">
      <c r="A320" s="42">
        <v>309</v>
      </c>
      <c r="B320" s="2" t="s">
        <v>1137</v>
      </c>
      <c r="C320" s="20" t="s">
        <v>19</v>
      </c>
      <c r="D320" s="20" t="s">
        <v>1120</v>
      </c>
      <c r="E320" s="20" t="s">
        <v>813</v>
      </c>
      <c r="F320" s="11">
        <v>35000</v>
      </c>
      <c r="G320" s="11">
        <f>VLOOKUP(B320,[2]Hoja6!$A$2:$C$493,3,0)</f>
        <v>1004.5</v>
      </c>
      <c r="H320" s="11">
        <f>VLOOKUP(B320,[2]Hoja6!$A$2:$D$493,4,0)</f>
        <v>1064</v>
      </c>
      <c r="I320" s="11">
        <f>VLOOKUP(B320,[2]Hoja6!$A$2:$E$493,5,0)</f>
        <v>0</v>
      </c>
      <c r="J320" s="11">
        <f>VLOOKUP(B320,[2]Hoja6!$A$2:$F$493,6,0)</f>
        <v>25</v>
      </c>
      <c r="K320" s="11">
        <f t="shared" si="8"/>
        <v>2093.5</v>
      </c>
      <c r="L320" s="11">
        <f t="shared" si="9"/>
        <v>32906.5</v>
      </c>
      <c r="M320" s="46" t="s">
        <v>281</v>
      </c>
    </row>
    <row r="321" spans="1:13" x14ac:dyDescent="0.25">
      <c r="A321" s="42">
        <v>310</v>
      </c>
      <c r="B321" s="2" t="s">
        <v>244</v>
      </c>
      <c r="C321" s="20" t="s">
        <v>1187</v>
      </c>
      <c r="D321" s="20" t="s">
        <v>1213</v>
      </c>
      <c r="E321" s="20" t="s">
        <v>813</v>
      </c>
      <c r="F321" s="11">
        <v>30000</v>
      </c>
      <c r="G321" s="11">
        <f>VLOOKUP(B321,[2]Hoja6!$A$2:$C$493,3,0)</f>
        <v>861</v>
      </c>
      <c r="H321" s="11">
        <f>VLOOKUP(B321,[2]Hoja6!$A$2:$D$493,4,0)</f>
        <v>912</v>
      </c>
      <c r="I321" s="11">
        <f>VLOOKUP(B321,[2]Hoja6!$A$2:$E$493,5,0)</f>
        <v>0</v>
      </c>
      <c r="J321" s="11">
        <f>VLOOKUP(B321,[2]Hoja6!$A$2:$F$493,6,0)</f>
        <v>4359.4699999999993</v>
      </c>
      <c r="K321" s="11">
        <f t="shared" si="8"/>
        <v>6132.4699999999993</v>
      </c>
      <c r="L321" s="11">
        <f t="shared" si="9"/>
        <v>23867.53</v>
      </c>
      <c r="M321" s="46" t="s">
        <v>281</v>
      </c>
    </row>
    <row r="322" spans="1:13" x14ac:dyDescent="0.25">
      <c r="A322" s="42">
        <v>311</v>
      </c>
      <c r="B322" s="2" t="s">
        <v>127</v>
      </c>
      <c r="C322" s="20" t="s">
        <v>1188</v>
      </c>
      <c r="D322" s="20" t="s">
        <v>1220</v>
      </c>
      <c r="E322" s="20" t="s">
        <v>813</v>
      </c>
      <c r="F322" s="11">
        <v>30000</v>
      </c>
      <c r="G322" s="11">
        <f>VLOOKUP(B322,[2]Hoja6!$A$2:$C$493,3,0)</f>
        <v>861</v>
      </c>
      <c r="H322" s="11">
        <f>VLOOKUP(B322,[2]Hoja6!$A$2:$D$493,4,0)</f>
        <v>912</v>
      </c>
      <c r="I322" s="11">
        <f>VLOOKUP(B322,[2]Hoja6!$A$2:$E$493,5,0)</f>
        <v>0</v>
      </c>
      <c r="J322" s="11">
        <f>VLOOKUP(B322,[2]Hoja6!$A$2:$F$493,6,0)</f>
        <v>9440.49</v>
      </c>
      <c r="K322" s="11">
        <f t="shared" si="8"/>
        <v>11213.49</v>
      </c>
      <c r="L322" s="11">
        <f t="shared" si="9"/>
        <v>18786.510000000002</v>
      </c>
      <c r="M322" s="46" t="s">
        <v>281</v>
      </c>
    </row>
    <row r="323" spans="1:13" x14ac:dyDescent="0.25">
      <c r="A323" s="42">
        <v>312</v>
      </c>
      <c r="B323" s="2" t="s">
        <v>53</v>
      </c>
      <c r="C323" s="20" t="s">
        <v>1188</v>
      </c>
      <c r="D323" s="20" t="s">
        <v>1213</v>
      </c>
      <c r="E323" s="20" t="s">
        <v>813</v>
      </c>
      <c r="F323" s="11">
        <v>30000</v>
      </c>
      <c r="G323" s="11">
        <f>VLOOKUP(B323,[2]Hoja6!$A$2:$C$493,3,0)</f>
        <v>861</v>
      </c>
      <c r="H323" s="11">
        <f>VLOOKUP(B323,[2]Hoja6!$A$2:$D$493,4,0)</f>
        <v>912</v>
      </c>
      <c r="I323" s="11">
        <f>VLOOKUP(B323,[2]Hoja6!$A$2:$E$493,5,0)</f>
        <v>0</v>
      </c>
      <c r="J323" s="11">
        <f>VLOOKUP(B323,[2]Hoja6!$A$2:$F$493,6,0)</f>
        <v>10335.58</v>
      </c>
      <c r="K323" s="11">
        <f t="shared" si="8"/>
        <v>12108.58</v>
      </c>
      <c r="L323" s="11">
        <f t="shared" si="9"/>
        <v>17891.419999999998</v>
      </c>
      <c r="M323" s="46" t="s">
        <v>282</v>
      </c>
    </row>
    <row r="324" spans="1:13" x14ac:dyDescent="0.25">
      <c r="A324" s="42">
        <v>313</v>
      </c>
      <c r="B324" s="2" t="s">
        <v>814</v>
      </c>
      <c r="C324" s="20" t="s">
        <v>1188</v>
      </c>
      <c r="D324" s="20" t="s">
        <v>1213</v>
      </c>
      <c r="E324" s="20" t="s">
        <v>813</v>
      </c>
      <c r="F324" s="11">
        <v>25000</v>
      </c>
      <c r="G324" s="11">
        <f>VLOOKUP(B324,[2]Hoja6!$A$2:$C$493,3,0)</f>
        <v>717.5</v>
      </c>
      <c r="H324" s="11">
        <f>VLOOKUP(B324,[2]Hoja6!$A$2:$D$493,4,0)</f>
        <v>760</v>
      </c>
      <c r="I324" s="11">
        <f>VLOOKUP(B324,[2]Hoja6!$A$2:$E$493,5,0)</f>
        <v>0</v>
      </c>
      <c r="J324" s="11">
        <f>VLOOKUP(B324,[2]Hoja6!$A$2:$F$493,6,0)</f>
        <v>4445.3899999999994</v>
      </c>
      <c r="K324" s="11">
        <f t="shared" si="8"/>
        <v>5922.8899999999994</v>
      </c>
      <c r="L324" s="11">
        <f t="shared" si="9"/>
        <v>19077.11</v>
      </c>
      <c r="M324" s="46" t="s">
        <v>281</v>
      </c>
    </row>
    <row r="325" spans="1:13" x14ac:dyDescent="0.25">
      <c r="A325" s="42">
        <v>314</v>
      </c>
      <c r="B325" s="2" t="s">
        <v>36</v>
      </c>
      <c r="C325" s="20" t="s">
        <v>1187</v>
      </c>
      <c r="D325" s="20" t="s">
        <v>1213</v>
      </c>
      <c r="E325" s="20" t="s">
        <v>813</v>
      </c>
      <c r="F325" s="11">
        <v>30000</v>
      </c>
      <c r="G325" s="11">
        <f>VLOOKUP(B325,[2]Hoja6!$A$2:$C$493,3,0)</f>
        <v>861</v>
      </c>
      <c r="H325" s="11">
        <f>VLOOKUP(B325,[2]Hoja6!$A$2:$D$493,4,0)</f>
        <v>912</v>
      </c>
      <c r="I325" s="11">
        <f>VLOOKUP(B325,[2]Hoja6!$A$2:$E$493,5,0)</f>
        <v>0</v>
      </c>
      <c r="J325" s="11">
        <f>VLOOKUP(B325,[2]Hoja6!$A$2:$F$493,6,0)</f>
        <v>5130.26</v>
      </c>
      <c r="K325" s="11">
        <f t="shared" si="8"/>
        <v>6903.26</v>
      </c>
      <c r="L325" s="11">
        <f t="shared" si="9"/>
        <v>23096.739999999998</v>
      </c>
      <c r="M325" s="46" t="s">
        <v>282</v>
      </c>
    </row>
    <row r="326" spans="1:13" x14ac:dyDescent="0.25">
      <c r="A326" s="42">
        <v>315</v>
      </c>
      <c r="B326" s="2" t="s">
        <v>1022</v>
      </c>
      <c r="C326" s="20" t="s">
        <v>1189</v>
      </c>
      <c r="D326" s="20" t="s">
        <v>1213</v>
      </c>
      <c r="E326" s="20" t="s">
        <v>813</v>
      </c>
      <c r="F326" s="11">
        <v>20000</v>
      </c>
      <c r="G326" s="11">
        <f>VLOOKUP(B326,[2]Hoja6!$A$2:$C$493,3,0)</f>
        <v>574</v>
      </c>
      <c r="H326" s="11">
        <f>VLOOKUP(B326,[2]Hoja6!$A$2:$D$493,4,0)</f>
        <v>608</v>
      </c>
      <c r="I326" s="11">
        <f>VLOOKUP(B326,[2]Hoja6!$A$2:$E$493,5,0)</f>
        <v>0</v>
      </c>
      <c r="J326" s="11">
        <f>VLOOKUP(B326,[2]Hoja6!$A$2:$F$493,6,0)</f>
        <v>2345.4700000000003</v>
      </c>
      <c r="K326" s="11">
        <f t="shared" si="8"/>
        <v>3527.4700000000003</v>
      </c>
      <c r="L326" s="11">
        <f t="shared" si="9"/>
        <v>16472.53</v>
      </c>
      <c r="M326" s="46" t="s">
        <v>282</v>
      </c>
    </row>
    <row r="327" spans="1:13" x14ac:dyDescent="0.25">
      <c r="A327" s="42">
        <v>316</v>
      </c>
      <c r="B327" s="2" t="s">
        <v>1023</v>
      </c>
      <c r="C327" s="20" t="s">
        <v>1188</v>
      </c>
      <c r="D327" s="20" t="s">
        <v>1213</v>
      </c>
      <c r="E327" s="20" t="s">
        <v>813</v>
      </c>
      <c r="F327" s="11">
        <v>20000</v>
      </c>
      <c r="G327" s="11">
        <f>VLOOKUP(B327,[2]Hoja6!$A$2:$C$493,3,0)</f>
        <v>574</v>
      </c>
      <c r="H327" s="11">
        <f>VLOOKUP(B327,[2]Hoja6!$A$2:$D$493,4,0)</f>
        <v>608</v>
      </c>
      <c r="I327" s="11">
        <f>VLOOKUP(B327,[2]Hoja6!$A$2:$E$493,5,0)</f>
        <v>0</v>
      </c>
      <c r="J327" s="11">
        <f>VLOOKUP(B327,[2]Hoja6!$A$2:$F$493,6,0)</f>
        <v>3548.31</v>
      </c>
      <c r="K327" s="11">
        <f t="shared" si="8"/>
        <v>4730.3099999999995</v>
      </c>
      <c r="L327" s="11">
        <f t="shared" si="9"/>
        <v>15269.69</v>
      </c>
      <c r="M327" s="46" t="s">
        <v>281</v>
      </c>
    </row>
    <row r="328" spans="1:13" x14ac:dyDescent="0.25">
      <c r="A328" s="42">
        <v>317</v>
      </c>
      <c r="B328" s="2" t="s">
        <v>133</v>
      </c>
      <c r="C328" s="20" t="s">
        <v>1190</v>
      </c>
      <c r="D328" s="20" t="s">
        <v>634</v>
      </c>
      <c r="E328" s="20" t="s">
        <v>813</v>
      </c>
      <c r="F328" s="11">
        <v>42000</v>
      </c>
      <c r="G328" s="11">
        <f>VLOOKUP(B328,[2]Hoja6!$A$2:$C$493,3,0)</f>
        <v>1205.4000000000001</v>
      </c>
      <c r="H328" s="11">
        <f>VLOOKUP(B328,[2]Hoja6!$A$2:$D$493,4,0)</f>
        <v>1276.8</v>
      </c>
      <c r="I328" s="11">
        <f>VLOOKUP(B328,[2]Hoja6!$A$2:$E$493,5,0)</f>
        <v>724.92</v>
      </c>
      <c r="J328" s="11">
        <f>VLOOKUP(B328,[2]Hoja6!$A$2:$F$493,6,0)</f>
        <v>3545.4700000000003</v>
      </c>
      <c r="K328" s="11">
        <f t="shared" si="8"/>
        <v>6752.59</v>
      </c>
      <c r="L328" s="11">
        <f t="shared" si="9"/>
        <v>35247.410000000003</v>
      </c>
      <c r="M328" s="46" t="s">
        <v>282</v>
      </c>
    </row>
    <row r="329" spans="1:13" x14ac:dyDescent="0.25">
      <c r="A329" s="42">
        <v>318</v>
      </c>
      <c r="B329" s="2" t="s">
        <v>444</v>
      </c>
      <c r="C329" s="20" t="s">
        <v>1190</v>
      </c>
      <c r="D329" s="20" t="s">
        <v>6</v>
      </c>
      <c r="E329" s="20" t="s">
        <v>813</v>
      </c>
      <c r="F329" s="11">
        <v>42000</v>
      </c>
      <c r="G329" s="11">
        <f>VLOOKUP(B329,[2]Hoja6!$A$2:$C$493,3,0)</f>
        <v>1205.4000000000001</v>
      </c>
      <c r="H329" s="11">
        <f>VLOOKUP(B329,[2]Hoja6!$A$2:$D$493,4,0)</f>
        <v>1276.8</v>
      </c>
      <c r="I329" s="11">
        <f>VLOOKUP(B329,[2]Hoja6!$A$2:$E$493,5,0)</f>
        <v>724.92</v>
      </c>
      <c r="J329" s="11">
        <f>VLOOKUP(B329,[2]Hoja6!$A$2:$F$493,6,0)</f>
        <v>9952.36</v>
      </c>
      <c r="K329" s="11">
        <f t="shared" si="8"/>
        <v>13159.48</v>
      </c>
      <c r="L329" s="11">
        <f t="shared" si="9"/>
        <v>28840.52</v>
      </c>
      <c r="M329" s="46" t="s">
        <v>282</v>
      </c>
    </row>
    <row r="330" spans="1:13" x14ac:dyDescent="0.25">
      <c r="A330" s="42">
        <v>319</v>
      </c>
      <c r="B330" s="2" t="s">
        <v>637</v>
      </c>
      <c r="C330" s="20" t="s">
        <v>1190</v>
      </c>
      <c r="D330" s="20" t="s">
        <v>634</v>
      </c>
      <c r="E330" s="20" t="s">
        <v>813</v>
      </c>
      <c r="F330" s="11">
        <v>42000</v>
      </c>
      <c r="G330" s="11">
        <f>VLOOKUP(B330,[2]Hoja6!$A$2:$C$493,3,0)</f>
        <v>1205.4000000000001</v>
      </c>
      <c r="H330" s="11">
        <f>VLOOKUP(B330,[2]Hoja6!$A$2:$D$493,4,0)</f>
        <v>1276.8</v>
      </c>
      <c r="I330" s="11">
        <f>VLOOKUP(B330,[2]Hoja6!$A$2:$E$493,5,0)</f>
        <v>724.92</v>
      </c>
      <c r="J330" s="11">
        <f>VLOOKUP(B330,[2]Hoja6!$A$2:$F$493,6,0)</f>
        <v>2125</v>
      </c>
      <c r="K330" s="11">
        <f t="shared" si="8"/>
        <v>5332.12</v>
      </c>
      <c r="L330" s="11">
        <f t="shared" si="9"/>
        <v>36667.879999999997</v>
      </c>
      <c r="M330" s="46" t="s">
        <v>282</v>
      </c>
    </row>
    <row r="331" spans="1:13" x14ac:dyDescent="0.25">
      <c r="A331" s="42">
        <v>320</v>
      </c>
      <c r="B331" s="2" t="s">
        <v>699</v>
      </c>
      <c r="C331" s="20" t="s">
        <v>1190</v>
      </c>
      <c r="D331" s="20" t="s">
        <v>634</v>
      </c>
      <c r="E331" s="20" t="s">
        <v>813</v>
      </c>
      <c r="F331" s="11">
        <v>42000</v>
      </c>
      <c r="G331" s="11">
        <f>VLOOKUP(B331,[2]Hoja6!$A$2:$C$493,3,0)</f>
        <v>1205.4000000000001</v>
      </c>
      <c r="H331" s="11">
        <f>VLOOKUP(B331,[2]Hoja6!$A$2:$D$493,4,0)</f>
        <v>1276.8</v>
      </c>
      <c r="I331" s="11">
        <f>VLOOKUP(B331,[2]Hoja6!$A$2:$E$493,5,0)</f>
        <v>724.92</v>
      </c>
      <c r="J331" s="11">
        <f>VLOOKUP(B331,[2]Hoja6!$A$2:$F$493,6,0)</f>
        <v>10753.14</v>
      </c>
      <c r="K331" s="11">
        <f t="shared" si="8"/>
        <v>13960.259999999998</v>
      </c>
      <c r="L331" s="11">
        <f t="shared" si="9"/>
        <v>28039.74</v>
      </c>
      <c r="M331" s="46" t="s">
        <v>282</v>
      </c>
    </row>
    <row r="332" spans="1:13" x14ac:dyDescent="0.25">
      <c r="A332" s="42">
        <v>321</v>
      </c>
      <c r="B332" s="2" t="s">
        <v>638</v>
      </c>
      <c r="C332" s="20" t="s">
        <v>1190</v>
      </c>
      <c r="D332" s="20" t="s">
        <v>634</v>
      </c>
      <c r="E332" s="20" t="s">
        <v>813</v>
      </c>
      <c r="F332" s="11">
        <v>42000</v>
      </c>
      <c r="G332" s="11">
        <f>VLOOKUP(B332,[2]Hoja6!$A$2:$C$493,3,0)</f>
        <v>1205.4000000000001</v>
      </c>
      <c r="H332" s="11">
        <f>VLOOKUP(B332,[2]Hoja6!$A$2:$D$493,4,0)</f>
        <v>1276.8</v>
      </c>
      <c r="I332" s="11">
        <f>VLOOKUP(B332,[2]Hoja6!$A$2:$E$493,5,0)</f>
        <v>724.92</v>
      </c>
      <c r="J332" s="11">
        <f>VLOOKUP(B332,[2]Hoja6!$A$2:$F$493,6,0)</f>
        <v>5966.26</v>
      </c>
      <c r="K332" s="11">
        <f t="shared" si="8"/>
        <v>9173.380000000001</v>
      </c>
      <c r="L332" s="11">
        <f t="shared" si="9"/>
        <v>32826.619999999995</v>
      </c>
      <c r="M332" s="46" t="s">
        <v>282</v>
      </c>
    </row>
    <row r="333" spans="1:13" x14ac:dyDescent="0.25">
      <c r="A333" s="42">
        <v>322</v>
      </c>
      <c r="B333" s="2" t="s">
        <v>840</v>
      </c>
      <c r="C333" s="20" t="s">
        <v>1067</v>
      </c>
      <c r="D333" s="20" t="s">
        <v>634</v>
      </c>
      <c r="E333" s="20" t="s">
        <v>813</v>
      </c>
      <c r="F333" s="11">
        <v>50000</v>
      </c>
      <c r="G333" s="11">
        <f>VLOOKUP(B333,[2]Hoja6!$A$2:$C$493,3,0)</f>
        <v>1435</v>
      </c>
      <c r="H333" s="11">
        <f>VLOOKUP(B333,[2]Hoja6!$A$2:$D$493,4,0)</f>
        <v>1520</v>
      </c>
      <c r="I333" s="11">
        <f>VLOOKUP(B333,[2]Hoja6!$A$2:$E$493,5,0)</f>
        <v>1854</v>
      </c>
      <c r="J333" s="11">
        <f>VLOOKUP(B333,[2]Hoja6!$A$2:$F$493,6,0)</f>
        <v>1285</v>
      </c>
      <c r="K333" s="11">
        <f t="shared" ref="K333:K396" si="10">G333+H333+I333+J333</f>
        <v>6094</v>
      </c>
      <c r="L333" s="11">
        <f t="shared" ref="L333:L396" si="11">F333-K333</f>
        <v>43906</v>
      </c>
      <c r="M333" s="46" t="s">
        <v>282</v>
      </c>
    </row>
    <row r="334" spans="1:13" x14ac:dyDescent="0.25">
      <c r="A334" s="42">
        <v>323</v>
      </c>
      <c r="B334" s="2" t="s">
        <v>639</v>
      </c>
      <c r="C334" s="20" t="s">
        <v>1190</v>
      </c>
      <c r="D334" s="20" t="s">
        <v>634</v>
      </c>
      <c r="E334" s="20" t="s">
        <v>813</v>
      </c>
      <c r="F334" s="11">
        <v>42000</v>
      </c>
      <c r="G334" s="11">
        <f>VLOOKUP(B334,[2]Hoja6!$A$2:$C$493,3,0)</f>
        <v>1205.4000000000001</v>
      </c>
      <c r="H334" s="11">
        <f>VLOOKUP(B334,[2]Hoja6!$A$2:$D$493,4,0)</f>
        <v>1276.8</v>
      </c>
      <c r="I334" s="11">
        <f>VLOOKUP(B334,[2]Hoja6!$A$2:$E$493,5,0)</f>
        <v>724.92</v>
      </c>
      <c r="J334" s="11">
        <f>VLOOKUP(B334,[2]Hoja6!$A$2:$F$493,6,0)</f>
        <v>2125</v>
      </c>
      <c r="K334" s="11">
        <f t="shared" si="10"/>
        <v>5332.12</v>
      </c>
      <c r="L334" s="11">
        <f t="shared" si="11"/>
        <v>36667.879999999997</v>
      </c>
      <c r="M334" s="46" t="s">
        <v>282</v>
      </c>
    </row>
    <row r="335" spans="1:13" x14ac:dyDescent="0.25">
      <c r="A335" s="42">
        <v>324</v>
      </c>
      <c r="B335" s="2" t="s">
        <v>184</v>
      </c>
      <c r="C335" s="20" t="s">
        <v>1190</v>
      </c>
      <c r="D335" s="20" t="s">
        <v>1219</v>
      </c>
      <c r="E335" s="20" t="s">
        <v>813</v>
      </c>
      <c r="F335" s="11">
        <v>42000</v>
      </c>
      <c r="G335" s="11">
        <f>VLOOKUP(B335,[2]Hoja6!$A$2:$C$493,3,0)</f>
        <v>1205.4000000000001</v>
      </c>
      <c r="H335" s="11">
        <f>VLOOKUP(B335,[2]Hoja6!$A$2:$D$493,4,0)</f>
        <v>1276.8</v>
      </c>
      <c r="I335" s="11">
        <f>VLOOKUP(B335,[2]Hoja6!$A$2:$E$493,5,0)</f>
        <v>467.6</v>
      </c>
      <c r="J335" s="11">
        <f>VLOOKUP(B335,[2]Hoja6!$A$2:$F$493,6,0)</f>
        <v>1740.46</v>
      </c>
      <c r="K335" s="11">
        <f t="shared" si="10"/>
        <v>4690.26</v>
      </c>
      <c r="L335" s="11">
        <f t="shared" si="11"/>
        <v>37309.74</v>
      </c>
      <c r="M335" s="46" t="s">
        <v>282</v>
      </c>
    </row>
    <row r="336" spans="1:13" x14ac:dyDescent="0.25">
      <c r="A336" s="42">
        <v>325</v>
      </c>
      <c r="B336" s="2" t="s">
        <v>106</v>
      </c>
      <c r="C336" s="20" t="s">
        <v>1190</v>
      </c>
      <c r="D336" s="20" t="s">
        <v>144</v>
      </c>
      <c r="E336" s="20" t="s">
        <v>813</v>
      </c>
      <c r="F336" s="11">
        <v>42000</v>
      </c>
      <c r="G336" s="11">
        <f>VLOOKUP(B336,[2]Hoja6!$A$2:$C$493,3,0)</f>
        <v>1205.4000000000001</v>
      </c>
      <c r="H336" s="11">
        <f>VLOOKUP(B336,[2]Hoja6!$A$2:$D$493,4,0)</f>
        <v>1276.8</v>
      </c>
      <c r="I336" s="11">
        <f>VLOOKUP(B336,[2]Hoja6!$A$2:$E$493,5,0)</f>
        <v>724.92</v>
      </c>
      <c r="J336" s="11">
        <f>VLOOKUP(B336,[2]Hoja6!$A$2:$F$493,6,0)</f>
        <v>3658.23</v>
      </c>
      <c r="K336" s="11">
        <f t="shared" si="10"/>
        <v>6865.35</v>
      </c>
      <c r="L336" s="11">
        <f t="shared" si="11"/>
        <v>35134.65</v>
      </c>
      <c r="M336" s="46" t="s">
        <v>282</v>
      </c>
    </row>
    <row r="337" spans="1:13" x14ac:dyDescent="0.25">
      <c r="A337" s="42">
        <v>326</v>
      </c>
      <c r="B337" s="2" t="s">
        <v>105</v>
      </c>
      <c r="C337" s="20" t="s">
        <v>1190</v>
      </c>
      <c r="D337" s="20" t="s">
        <v>1123</v>
      </c>
      <c r="E337" s="20" t="s">
        <v>813</v>
      </c>
      <c r="F337" s="11">
        <v>42000</v>
      </c>
      <c r="G337" s="11">
        <f>VLOOKUP(B337,[2]Hoja6!$A$2:$C$493,3,0)</f>
        <v>1205.4000000000001</v>
      </c>
      <c r="H337" s="11">
        <f>VLOOKUP(B337,[2]Hoja6!$A$2:$D$493,4,0)</f>
        <v>1276.8</v>
      </c>
      <c r="I337" s="11">
        <f>VLOOKUP(B337,[2]Hoja6!$A$2:$E$493,5,0)</f>
        <v>724.92</v>
      </c>
      <c r="J337" s="11">
        <f>VLOOKUP(B337,[2]Hoja6!$A$2:$F$493,6,0)</f>
        <v>12952.31</v>
      </c>
      <c r="K337" s="11">
        <f t="shared" si="10"/>
        <v>16159.43</v>
      </c>
      <c r="L337" s="11">
        <f t="shared" si="11"/>
        <v>25840.57</v>
      </c>
      <c r="M337" s="46" t="s">
        <v>282</v>
      </c>
    </row>
    <row r="338" spans="1:13" x14ac:dyDescent="0.25">
      <c r="A338" s="42">
        <v>327</v>
      </c>
      <c r="B338" s="2" t="s">
        <v>102</v>
      </c>
      <c r="C338" s="20" t="s">
        <v>1190</v>
      </c>
      <c r="D338" s="20" t="s">
        <v>1213</v>
      </c>
      <c r="E338" s="20" t="s">
        <v>813</v>
      </c>
      <c r="F338" s="11">
        <v>42000</v>
      </c>
      <c r="G338" s="11">
        <f>VLOOKUP(B338,[2]Hoja6!$A$2:$C$493,3,0)</f>
        <v>1205.4000000000001</v>
      </c>
      <c r="H338" s="11">
        <f>VLOOKUP(B338,[2]Hoja6!$A$2:$D$493,4,0)</f>
        <v>1276.8</v>
      </c>
      <c r="I338" s="11">
        <f>VLOOKUP(B338,[2]Hoja6!$A$2:$E$493,5,0)</f>
        <v>724.92</v>
      </c>
      <c r="J338" s="11">
        <f>VLOOKUP(B338,[2]Hoja6!$A$2:$F$493,6,0)</f>
        <v>5612.96</v>
      </c>
      <c r="K338" s="11">
        <f t="shared" si="10"/>
        <v>8820.08</v>
      </c>
      <c r="L338" s="11">
        <f t="shared" si="11"/>
        <v>33179.919999999998</v>
      </c>
      <c r="M338" s="46" t="s">
        <v>282</v>
      </c>
    </row>
    <row r="339" spans="1:13" x14ac:dyDescent="0.25">
      <c r="A339" s="42">
        <v>328</v>
      </c>
      <c r="B339" s="2" t="s">
        <v>65</v>
      </c>
      <c r="C339" s="20" t="s">
        <v>1190</v>
      </c>
      <c r="D339" s="20" t="s">
        <v>1213</v>
      </c>
      <c r="E339" s="20" t="s">
        <v>813</v>
      </c>
      <c r="F339" s="11">
        <v>42000</v>
      </c>
      <c r="G339" s="11">
        <f>VLOOKUP(B339,[2]Hoja6!$A$2:$C$493,3,0)</f>
        <v>1205.4000000000001</v>
      </c>
      <c r="H339" s="11">
        <f>VLOOKUP(B339,[2]Hoja6!$A$2:$D$493,4,0)</f>
        <v>1276.8</v>
      </c>
      <c r="I339" s="11">
        <f>VLOOKUP(B339,[2]Hoja6!$A$2:$E$493,5,0)</f>
        <v>724.92</v>
      </c>
      <c r="J339" s="11">
        <f>VLOOKUP(B339,[2]Hoja6!$A$2:$F$493,6,0)</f>
        <v>10177.469999999999</v>
      </c>
      <c r="K339" s="11">
        <f t="shared" si="10"/>
        <v>13384.59</v>
      </c>
      <c r="L339" s="11">
        <f t="shared" si="11"/>
        <v>28615.41</v>
      </c>
      <c r="M339" s="46" t="s">
        <v>282</v>
      </c>
    </row>
    <row r="340" spans="1:13" x14ac:dyDescent="0.25">
      <c r="A340" s="42">
        <v>329</v>
      </c>
      <c r="B340" s="2" t="s">
        <v>33</v>
      </c>
      <c r="C340" s="20" t="s">
        <v>1190</v>
      </c>
      <c r="D340" s="20" t="s">
        <v>634</v>
      </c>
      <c r="E340" s="20" t="s">
        <v>813</v>
      </c>
      <c r="F340" s="11">
        <v>42000</v>
      </c>
      <c r="G340" s="11">
        <f>VLOOKUP(B340,[2]Hoja6!$A$2:$C$493,3,0)</f>
        <v>1205.4000000000001</v>
      </c>
      <c r="H340" s="11">
        <f>VLOOKUP(B340,[2]Hoja6!$A$2:$D$493,4,0)</f>
        <v>1276.8</v>
      </c>
      <c r="I340" s="11">
        <f>VLOOKUP(B340,[2]Hoja6!$A$2:$E$493,5,0)</f>
        <v>467.6</v>
      </c>
      <c r="J340" s="11">
        <f>VLOOKUP(B340,[2]Hoja6!$A$2:$F$493,6,0)</f>
        <v>1740.46</v>
      </c>
      <c r="K340" s="11">
        <f t="shared" si="10"/>
        <v>4690.26</v>
      </c>
      <c r="L340" s="11">
        <f t="shared" si="11"/>
        <v>37309.74</v>
      </c>
      <c r="M340" s="46" t="s">
        <v>282</v>
      </c>
    </row>
    <row r="341" spans="1:13" x14ac:dyDescent="0.25">
      <c r="A341" s="42">
        <v>330</v>
      </c>
      <c r="B341" s="2" t="s">
        <v>22</v>
      </c>
      <c r="C341" s="20" t="s">
        <v>1190</v>
      </c>
      <c r="D341" s="20" t="s">
        <v>634</v>
      </c>
      <c r="E341" s="20" t="s">
        <v>813</v>
      </c>
      <c r="F341" s="11">
        <v>42000</v>
      </c>
      <c r="G341" s="11">
        <f>VLOOKUP(B341,[2]Hoja6!$A$2:$C$493,3,0)</f>
        <v>1205.4000000000001</v>
      </c>
      <c r="H341" s="11">
        <f>VLOOKUP(B341,[2]Hoja6!$A$2:$D$493,4,0)</f>
        <v>1276.8</v>
      </c>
      <c r="I341" s="11">
        <f>VLOOKUP(B341,[2]Hoja6!$A$2:$E$493,5,0)</f>
        <v>210.28</v>
      </c>
      <c r="J341" s="11">
        <f>VLOOKUP(B341,[2]Hoja6!$A$2:$F$493,6,0)</f>
        <v>9750.7800000000007</v>
      </c>
      <c r="K341" s="11">
        <f t="shared" si="10"/>
        <v>12443.26</v>
      </c>
      <c r="L341" s="11">
        <f t="shared" si="11"/>
        <v>29556.739999999998</v>
      </c>
      <c r="M341" s="46" t="s">
        <v>282</v>
      </c>
    </row>
    <row r="342" spans="1:13" x14ac:dyDescent="0.25">
      <c r="A342" s="42">
        <v>331</v>
      </c>
      <c r="B342" s="2" t="s">
        <v>720</v>
      </c>
      <c r="C342" s="20" t="s">
        <v>1191</v>
      </c>
      <c r="D342" s="20" t="s">
        <v>1233</v>
      </c>
      <c r="E342" s="20" t="s">
        <v>813</v>
      </c>
      <c r="F342" s="11">
        <v>32500</v>
      </c>
      <c r="G342" s="11">
        <f>VLOOKUP(B342,[2]Hoja6!$A$2:$C$493,3,0)</f>
        <v>932.75</v>
      </c>
      <c r="H342" s="11">
        <f>VLOOKUP(B342,[2]Hoja6!$A$2:$D$493,4,0)</f>
        <v>988</v>
      </c>
      <c r="I342" s="11">
        <f>VLOOKUP(B342,[2]Hoja6!$A$2:$E$493,5,0)</f>
        <v>0</v>
      </c>
      <c r="J342" s="11">
        <f>VLOOKUP(B342,[2]Hoja6!$A$2:$F$493,6,0)</f>
        <v>25</v>
      </c>
      <c r="K342" s="11">
        <f t="shared" si="10"/>
        <v>1945.75</v>
      </c>
      <c r="L342" s="11">
        <f t="shared" si="11"/>
        <v>30554.25</v>
      </c>
      <c r="M342" s="46" t="s">
        <v>281</v>
      </c>
    </row>
    <row r="343" spans="1:13" x14ac:dyDescent="0.25">
      <c r="A343" s="42">
        <v>332</v>
      </c>
      <c r="B343" s="2" t="s">
        <v>721</v>
      </c>
      <c r="C343" s="20" t="s">
        <v>1191</v>
      </c>
      <c r="D343" s="20" t="s">
        <v>1233</v>
      </c>
      <c r="E343" s="20" t="s">
        <v>813</v>
      </c>
      <c r="F343" s="11">
        <v>32500</v>
      </c>
      <c r="G343" s="11">
        <f>VLOOKUP(B343,[2]Hoja6!$A$2:$C$493,3,0)</f>
        <v>932.75</v>
      </c>
      <c r="H343" s="11">
        <f>VLOOKUP(B343,[2]Hoja6!$A$2:$D$493,4,0)</f>
        <v>988</v>
      </c>
      <c r="I343" s="11">
        <f>VLOOKUP(B343,[2]Hoja6!$A$2:$E$493,5,0)</f>
        <v>0</v>
      </c>
      <c r="J343" s="11">
        <f>VLOOKUP(B343,[2]Hoja6!$A$2:$F$493,6,0)</f>
        <v>25</v>
      </c>
      <c r="K343" s="11">
        <f t="shared" si="10"/>
        <v>1945.75</v>
      </c>
      <c r="L343" s="11">
        <f t="shared" si="11"/>
        <v>30554.25</v>
      </c>
      <c r="M343" s="46" t="s">
        <v>281</v>
      </c>
    </row>
    <row r="344" spans="1:13" x14ac:dyDescent="0.25">
      <c r="A344" s="42">
        <v>333</v>
      </c>
      <c r="B344" s="2" t="s">
        <v>452</v>
      </c>
      <c r="C344" s="20" t="s">
        <v>1191</v>
      </c>
      <c r="D344" s="20" t="s">
        <v>1233</v>
      </c>
      <c r="E344" s="20" t="s">
        <v>813</v>
      </c>
      <c r="F344" s="11">
        <v>30000</v>
      </c>
      <c r="G344" s="11">
        <f>VLOOKUP(B344,[2]Hoja6!$A$2:$C$493,3,0)</f>
        <v>861</v>
      </c>
      <c r="H344" s="11">
        <f>VLOOKUP(B344,[2]Hoja6!$A$2:$D$493,4,0)</f>
        <v>912</v>
      </c>
      <c r="I344" s="11">
        <f>VLOOKUP(B344,[2]Hoja6!$A$2:$E$493,5,0)</f>
        <v>0</v>
      </c>
      <c r="J344" s="11">
        <f>VLOOKUP(B344,[2]Hoja6!$A$2:$F$493,6,0)</f>
        <v>25</v>
      </c>
      <c r="K344" s="11">
        <f t="shared" si="10"/>
        <v>1798</v>
      </c>
      <c r="L344" s="11">
        <f t="shared" si="11"/>
        <v>28202</v>
      </c>
      <c r="M344" s="46" t="s">
        <v>281</v>
      </c>
    </row>
    <row r="345" spans="1:13" x14ac:dyDescent="0.25">
      <c r="A345" s="42">
        <v>334</v>
      </c>
      <c r="B345" s="2" t="s">
        <v>459</v>
      </c>
      <c r="C345" s="20" t="s">
        <v>1191</v>
      </c>
      <c r="D345" s="20" t="s">
        <v>1093</v>
      </c>
      <c r="E345" s="20" t="s">
        <v>813</v>
      </c>
      <c r="F345" s="11">
        <v>45000</v>
      </c>
      <c r="G345" s="11">
        <f>VLOOKUP(B345,[2]Hoja6!$A$2:$C$493,3,0)</f>
        <v>1291.5</v>
      </c>
      <c r="H345" s="11">
        <f>VLOOKUP(B345,[2]Hoja6!$A$2:$D$493,4,0)</f>
        <v>1368</v>
      </c>
      <c r="I345" s="11">
        <f>VLOOKUP(B345,[2]Hoja6!$A$2:$E$493,5,0)</f>
        <v>1148.33</v>
      </c>
      <c r="J345" s="11">
        <f>VLOOKUP(B345,[2]Hoja6!$A$2:$F$493,6,0)</f>
        <v>17481.36</v>
      </c>
      <c r="K345" s="11">
        <f t="shared" si="10"/>
        <v>21289.190000000002</v>
      </c>
      <c r="L345" s="11">
        <f t="shared" si="11"/>
        <v>23710.809999999998</v>
      </c>
      <c r="M345" s="46" t="s">
        <v>281</v>
      </c>
    </row>
    <row r="346" spans="1:13" x14ac:dyDescent="0.25">
      <c r="A346" s="42">
        <v>335</v>
      </c>
      <c r="B346" s="2" t="s">
        <v>135</v>
      </c>
      <c r="C346" s="20" t="s">
        <v>2</v>
      </c>
      <c r="D346" s="20" t="s">
        <v>1220</v>
      </c>
      <c r="E346" s="20" t="s">
        <v>813</v>
      </c>
      <c r="F346" s="11">
        <v>30000</v>
      </c>
      <c r="G346" s="11">
        <f>VLOOKUP(B346,[2]Hoja6!$A$2:$C$493,3,0)</f>
        <v>861</v>
      </c>
      <c r="H346" s="11">
        <f>VLOOKUP(B346,[2]Hoja6!$A$2:$D$493,4,0)</f>
        <v>912</v>
      </c>
      <c r="I346" s="11">
        <f>VLOOKUP(B346,[2]Hoja6!$A$2:$E$493,5,0)</f>
        <v>0</v>
      </c>
      <c r="J346" s="11">
        <f>VLOOKUP(B346,[2]Hoja6!$A$2:$F$493,6,0)</f>
        <v>5837.82</v>
      </c>
      <c r="K346" s="11">
        <f t="shared" si="10"/>
        <v>7610.82</v>
      </c>
      <c r="L346" s="11">
        <f t="shared" si="11"/>
        <v>22389.18</v>
      </c>
      <c r="M346" s="46" t="s">
        <v>281</v>
      </c>
    </row>
    <row r="347" spans="1:13" x14ac:dyDescent="0.25">
      <c r="A347" s="42">
        <v>336</v>
      </c>
      <c r="B347" s="2" t="s">
        <v>131</v>
      </c>
      <c r="C347" s="20" t="s">
        <v>2</v>
      </c>
      <c r="D347" s="20" t="s">
        <v>1220</v>
      </c>
      <c r="E347" s="20" t="s">
        <v>813</v>
      </c>
      <c r="F347" s="11">
        <v>30000</v>
      </c>
      <c r="G347" s="11">
        <f>VLOOKUP(B347,[2]Hoja6!$A$2:$C$493,3,0)</f>
        <v>861</v>
      </c>
      <c r="H347" s="11">
        <f>VLOOKUP(B347,[2]Hoja6!$A$2:$D$493,4,0)</f>
        <v>912</v>
      </c>
      <c r="I347" s="11">
        <f>VLOOKUP(B347,[2]Hoja6!$A$2:$E$493,5,0)</f>
        <v>0</v>
      </c>
      <c r="J347" s="11">
        <f>VLOOKUP(B347,[2]Hoja6!$A$2:$F$493,6,0)</f>
        <v>1740.46</v>
      </c>
      <c r="K347" s="11">
        <f t="shared" si="10"/>
        <v>3513.46</v>
      </c>
      <c r="L347" s="11">
        <f t="shared" si="11"/>
        <v>26486.54</v>
      </c>
      <c r="M347" s="46" t="s">
        <v>281</v>
      </c>
    </row>
    <row r="348" spans="1:13" x14ac:dyDescent="0.25">
      <c r="A348" s="42">
        <v>337</v>
      </c>
      <c r="B348" s="2" t="s">
        <v>518</v>
      </c>
      <c r="C348" s="20" t="s">
        <v>2</v>
      </c>
      <c r="D348" s="20" t="s">
        <v>1220</v>
      </c>
      <c r="E348" s="20" t="s">
        <v>813</v>
      </c>
      <c r="F348" s="11">
        <v>35000</v>
      </c>
      <c r="G348" s="11">
        <f>VLOOKUP(B348,[2]Hoja6!$A$2:$C$493,3,0)</f>
        <v>1004.5</v>
      </c>
      <c r="H348" s="11">
        <f>VLOOKUP(B348,[2]Hoja6!$A$2:$D$493,4,0)</f>
        <v>1064</v>
      </c>
      <c r="I348" s="11">
        <f>VLOOKUP(B348,[2]Hoja6!$A$2:$E$493,5,0)</f>
        <v>0</v>
      </c>
      <c r="J348" s="11">
        <f>VLOOKUP(B348,[2]Hoja6!$A$2:$F$493,6,0)</f>
        <v>2825</v>
      </c>
      <c r="K348" s="11">
        <f t="shared" si="10"/>
        <v>4893.5</v>
      </c>
      <c r="L348" s="11">
        <f t="shared" si="11"/>
        <v>30106.5</v>
      </c>
      <c r="M348" s="46" t="s">
        <v>281</v>
      </c>
    </row>
    <row r="349" spans="1:13" x14ac:dyDescent="0.25">
      <c r="A349" s="42">
        <v>338</v>
      </c>
      <c r="B349" s="2" t="s">
        <v>793</v>
      </c>
      <c r="C349" s="20" t="s">
        <v>2</v>
      </c>
      <c r="D349" s="20" t="s">
        <v>175</v>
      </c>
      <c r="E349" s="20" t="s">
        <v>813</v>
      </c>
      <c r="F349" s="11">
        <v>25000</v>
      </c>
      <c r="G349" s="11">
        <f>VLOOKUP(B349,[2]Hoja6!$A$2:$C$493,3,0)</f>
        <v>717.5</v>
      </c>
      <c r="H349" s="11">
        <f>VLOOKUP(B349,[2]Hoja6!$A$2:$D$493,4,0)</f>
        <v>760</v>
      </c>
      <c r="I349" s="11">
        <f>VLOOKUP(B349,[2]Hoja6!$A$2:$E$493,5,0)</f>
        <v>0</v>
      </c>
      <c r="J349" s="11">
        <f>VLOOKUP(B349,[2]Hoja6!$A$2:$F$493,6,0)</f>
        <v>3083.22</v>
      </c>
      <c r="K349" s="11">
        <f t="shared" si="10"/>
        <v>4560.7199999999993</v>
      </c>
      <c r="L349" s="11">
        <f t="shared" si="11"/>
        <v>20439.28</v>
      </c>
      <c r="M349" s="46" t="s">
        <v>281</v>
      </c>
    </row>
    <row r="350" spans="1:13" x14ac:dyDescent="0.25">
      <c r="A350" s="42">
        <v>339</v>
      </c>
      <c r="B350" s="2" t="s">
        <v>517</v>
      </c>
      <c r="C350" s="20" t="s">
        <v>2</v>
      </c>
      <c r="D350" s="20" t="s">
        <v>1220</v>
      </c>
      <c r="E350" s="20" t="s">
        <v>813</v>
      </c>
      <c r="F350" s="11">
        <v>30000</v>
      </c>
      <c r="G350" s="11">
        <f>VLOOKUP(B350,[2]Hoja6!$A$2:$C$493,3,0)</f>
        <v>861</v>
      </c>
      <c r="H350" s="11">
        <f>VLOOKUP(B350,[2]Hoja6!$A$2:$D$493,4,0)</f>
        <v>912</v>
      </c>
      <c r="I350" s="11">
        <f>VLOOKUP(B350,[2]Hoja6!$A$2:$E$493,5,0)</f>
        <v>0</v>
      </c>
      <c r="J350" s="11">
        <f>VLOOKUP(B350,[2]Hoja6!$A$2:$F$493,6,0)</f>
        <v>8869.2199999999993</v>
      </c>
      <c r="K350" s="11">
        <f t="shared" si="10"/>
        <v>10642.22</v>
      </c>
      <c r="L350" s="11">
        <f t="shared" si="11"/>
        <v>19357.78</v>
      </c>
      <c r="M350" s="46" t="s">
        <v>281</v>
      </c>
    </row>
    <row r="351" spans="1:13" x14ac:dyDescent="0.25">
      <c r="A351" s="42">
        <v>340</v>
      </c>
      <c r="B351" s="2" t="s">
        <v>521</v>
      </c>
      <c r="C351" s="20" t="s">
        <v>2</v>
      </c>
      <c r="D351" s="20" t="s">
        <v>1220</v>
      </c>
      <c r="E351" s="20" t="s">
        <v>813</v>
      </c>
      <c r="F351" s="11">
        <v>30000</v>
      </c>
      <c r="G351" s="11">
        <f>VLOOKUP(B351,[2]Hoja6!$A$2:$C$493,3,0)</f>
        <v>861</v>
      </c>
      <c r="H351" s="11">
        <f>VLOOKUP(B351,[2]Hoja6!$A$2:$D$493,4,0)</f>
        <v>912</v>
      </c>
      <c r="I351" s="11">
        <f>VLOOKUP(B351,[2]Hoja6!$A$2:$E$493,5,0)</f>
        <v>0</v>
      </c>
      <c r="J351" s="11">
        <f>VLOOKUP(B351,[2]Hoja6!$A$2:$F$493,6,0)</f>
        <v>25</v>
      </c>
      <c r="K351" s="11">
        <f t="shared" si="10"/>
        <v>1798</v>
      </c>
      <c r="L351" s="11">
        <f t="shared" si="11"/>
        <v>28202</v>
      </c>
      <c r="M351" s="46" t="s">
        <v>281</v>
      </c>
    </row>
    <row r="352" spans="1:13" x14ac:dyDescent="0.25">
      <c r="A352" s="42">
        <v>341</v>
      </c>
      <c r="B352" s="2" t="s">
        <v>126</v>
      </c>
      <c r="C352" s="20" t="s">
        <v>2</v>
      </c>
      <c r="D352" s="20" t="s">
        <v>1117</v>
      </c>
      <c r="E352" s="20" t="s">
        <v>813</v>
      </c>
      <c r="F352" s="11">
        <v>30000</v>
      </c>
      <c r="G352" s="11">
        <f>VLOOKUP(B352,[2]Hoja6!$A$2:$C$493,3,0)</f>
        <v>861</v>
      </c>
      <c r="H352" s="11">
        <f>VLOOKUP(B352,[2]Hoja6!$A$2:$D$493,4,0)</f>
        <v>912</v>
      </c>
      <c r="I352" s="11">
        <f>VLOOKUP(B352,[2]Hoja6!$A$2:$E$493,5,0)</f>
        <v>0</v>
      </c>
      <c r="J352" s="11">
        <f>VLOOKUP(B352,[2]Hoja6!$A$2:$F$493,6,0)</f>
        <v>25</v>
      </c>
      <c r="K352" s="11">
        <f t="shared" si="10"/>
        <v>1798</v>
      </c>
      <c r="L352" s="11">
        <f t="shared" si="11"/>
        <v>28202</v>
      </c>
      <c r="M352" s="46" t="s">
        <v>281</v>
      </c>
    </row>
    <row r="353" spans="1:13" x14ac:dyDescent="0.25">
      <c r="A353" s="42">
        <v>342</v>
      </c>
      <c r="B353" s="2" t="s">
        <v>440</v>
      </c>
      <c r="C353" s="20" t="s">
        <v>2</v>
      </c>
      <c r="D353" s="20" t="s">
        <v>1220</v>
      </c>
      <c r="E353" s="20" t="s">
        <v>813</v>
      </c>
      <c r="F353" s="11">
        <v>30000</v>
      </c>
      <c r="G353" s="11">
        <f>VLOOKUP(B353,[2]Hoja6!$A$2:$C$493,3,0)</f>
        <v>861</v>
      </c>
      <c r="H353" s="11">
        <f>VLOOKUP(B353,[2]Hoja6!$A$2:$D$493,4,0)</f>
        <v>912</v>
      </c>
      <c r="I353" s="11">
        <f>VLOOKUP(B353,[2]Hoja6!$A$2:$E$493,5,0)</f>
        <v>0</v>
      </c>
      <c r="J353" s="11">
        <f>VLOOKUP(B353,[2]Hoja6!$A$2:$F$493,6,0)</f>
        <v>4251.6100000000006</v>
      </c>
      <c r="K353" s="11">
        <f t="shared" si="10"/>
        <v>6024.6100000000006</v>
      </c>
      <c r="L353" s="11">
        <f t="shared" si="11"/>
        <v>23975.39</v>
      </c>
      <c r="M353" s="46" t="s">
        <v>281</v>
      </c>
    </row>
    <row r="354" spans="1:13" ht="15" customHeight="1" x14ac:dyDescent="0.25">
      <c r="A354" s="42">
        <v>343</v>
      </c>
      <c r="B354" s="2" t="s">
        <v>169</v>
      </c>
      <c r="C354" s="20" t="s">
        <v>2</v>
      </c>
      <c r="D354" s="20" t="s">
        <v>1101</v>
      </c>
      <c r="E354" s="20" t="s">
        <v>813</v>
      </c>
      <c r="F354" s="11">
        <v>45000</v>
      </c>
      <c r="G354" s="11">
        <f>VLOOKUP(B354,[2]Hoja6!$A$2:$C$493,3,0)</f>
        <v>1291.5</v>
      </c>
      <c r="H354" s="11">
        <f>VLOOKUP(B354,[2]Hoja6!$A$2:$D$493,4,0)</f>
        <v>1368</v>
      </c>
      <c r="I354" s="11">
        <f>VLOOKUP(B354,[2]Hoja6!$A$2:$E$493,5,0)</f>
        <v>1148.33</v>
      </c>
      <c r="J354" s="11">
        <f>VLOOKUP(B354,[2]Hoja6!$A$2:$F$493,6,0)</f>
        <v>25</v>
      </c>
      <c r="K354" s="11">
        <f t="shared" si="10"/>
        <v>3832.83</v>
      </c>
      <c r="L354" s="11">
        <f t="shared" si="11"/>
        <v>41167.17</v>
      </c>
      <c r="M354" s="46" t="s">
        <v>281</v>
      </c>
    </row>
    <row r="355" spans="1:13" ht="15" customHeight="1" x14ac:dyDescent="0.25">
      <c r="A355" s="42">
        <v>344</v>
      </c>
      <c r="B355" s="2" t="s">
        <v>168</v>
      </c>
      <c r="C355" s="20" t="s">
        <v>2</v>
      </c>
      <c r="D355" s="20" t="s">
        <v>175</v>
      </c>
      <c r="E355" s="20" t="s">
        <v>813</v>
      </c>
      <c r="F355" s="11">
        <v>30000</v>
      </c>
      <c r="G355" s="11">
        <f>VLOOKUP(B355,[2]Hoja6!$A$2:$C$493,3,0)</f>
        <v>861</v>
      </c>
      <c r="H355" s="11">
        <f>VLOOKUP(B355,[2]Hoja6!$A$2:$D$493,4,0)</f>
        <v>912</v>
      </c>
      <c r="I355" s="11">
        <f>VLOOKUP(B355,[2]Hoja6!$A$2:$E$493,5,0)</f>
        <v>0</v>
      </c>
      <c r="J355" s="11">
        <f>VLOOKUP(B355,[2]Hoja6!$A$2:$F$493,6,0)</f>
        <v>25</v>
      </c>
      <c r="K355" s="11">
        <f t="shared" si="10"/>
        <v>1798</v>
      </c>
      <c r="L355" s="11">
        <f t="shared" si="11"/>
        <v>28202</v>
      </c>
      <c r="M355" s="46" t="s">
        <v>281</v>
      </c>
    </row>
    <row r="356" spans="1:13" ht="15" customHeight="1" x14ac:dyDescent="0.25">
      <c r="A356" s="42">
        <v>345</v>
      </c>
      <c r="B356" s="2" t="s">
        <v>723</v>
      </c>
      <c r="C356" s="20" t="s">
        <v>2</v>
      </c>
      <c r="D356" s="20" t="s">
        <v>1220</v>
      </c>
      <c r="E356" s="20" t="s">
        <v>813</v>
      </c>
      <c r="F356" s="11">
        <v>30000</v>
      </c>
      <c r="G356" s="11">
        <f>VLOOKUP(B356,[2]Hoja6!$A$2:$C$493,3,0)</f>
        <v>861</v>
      </c>
      <c r="H356" s="11">
        <f>VLOOKUP(B356,[2]Hoja6!$A$2:$D$493,4,0)</f>
        <v>912</v>
      </c>
      <c r="I356" s="11">
        <f>VLOOKUP(B356,[2]Hoja6!$A$2:$E$493,5,0)</f>
        <v>0</v>
      </c>
      <c r="J356" s="11">
        <f>VLOOKUP(B356,[2]Hoja6!$A$2:$F$493,6,0)</f>
        <v>25</v>
      </c>
      <c r="K356" s="11">
        <f t="shared" si="10"/>
        <v>1798</v>
      </c>
      <c r="L356" s="11">
        <f t="shared" si="11"/>
        <v>28202</v>
      </c>
      <c r="M356" s="46" t="s">
        <v>281</v>
      </c>
    </row>
    <row r="357" spans="1:13" ht="15" customHeight="1" x14ac:dyDescent="0.25">
      <c r="A357" s="42">
        <v>346</v>
      </c>
      <c r="B357" s="2" t="s">
        <v>737</v>
      </c>
      <c r="C357" s="20" t="s">
        <v>2</v>
      </c>
      <c r="D357" s="20" t="s">
        <v>1220</v>
      </c>
      <c r="E357" s="20" t="s">
        <v>813</v>
      </c>
      <c r="F357" s="11">
        <v>30000</v>
      </c>
      <c r="G357" s="11">
        <f>VLOOKUP(B357,[2]Hoja6!$A$2:$C$493,3,0)</f>
        <v>861</v>
      </c>
      <c r="H357" s="11">
        <f>VLOOKUP(B357,[2]Hoja6!$A$2:$D$493,4,0)</f>
        <v>912</v>
      </c>
      <c r="I357" s="11">
        <f>VLOOKUP(B357,[2]Hoja6!$A$2:$E$493,5,0)</f>
        <v>0</v>
      </c>
      <c r="J357" s="11">
        <f>VLOOKUP(B357,[2]Hoja6!$A$2:$F$493,6,0)</f>
        <v>4491.79</v>
      </c>
      <c r="K357" s="11">
        <f t="shared" si="10"/>
        <v>6264.79</v>
      </c>
      <c r="L357" s="11">
        <f t="shared" si="11"/>
        <v>23735.21</v>
      </c>
      <c r="M357" s="46" t="s">
        <v>281</v>
      </c>
    </row>
    <row r="358" spans="1:13" ht="15" customHeight="1" x14ac:dyDescent="0.25">
      <c r="A358" s="42">
        <v>347</v>
      </c>
      <c r="B358" s="2" t="s">
        <v>724</v>
      </c>
      <c r="C358" s="20" t="s">
        <v>2</v>
      </c>
      <c r="D358" s="20" t="s">
        <v>1220</v>
      </c>
      <c r="E358" s="20" t="s">
        <v>813</v>
      </c>
      <c r="F358" s="11">
        <v>30000</v>
      </c>
      <c r="G358" s="11">
        <f>VLOOKUP(B358,[2]Hoja6!$A$2:$C$493,3,0)</f>
        <v>861</v>
      </c>
      <c r="H358" s="11">
        <f>VLOOKUP(B358,[2]Hoja6!$A$2:$D$493,4,0)</f>
        <v>912</v>
      </c>
      <c r="I358" s="11">
        <f>VLOOKUP(B358,[2]Hoja6!$A$2:$E$493,5,0)</f>
        <v>0</v>
      </c>
      <c r="J358" s="11">
        <f>VLOOKUP(B358,[2]Hoja6!$A$2:$F$493,6,0)</f>
        <v>25</v>
      </c>
      <c r="K358" s="11">
        <f t="shared" si="10"/>
        <v>1798</v>
      </c>
      <c r="L358" s="11">
        <f t="shared" si="11"/>
        <v>28202</v>
      </c>
      <c r="M358" s="46" t="s">
        <v>281</v>
      </c>
    </row>
    <row r="359" spans="1:13" x14ac:dyDescent="0.25">
      <c r="A359" s="42">
        <v>348</v>
      </c>
      <c r="B359" s="2" t="s">
        <v>725</v>
      </c>
      <c r="C359" s="20" t="s">
        <v>2</v>
      </c>
      <c r="D359" s="20" t="s">
        <v>1220</v>
      </c>
      <c r="E359" s="20" t="s">
        <v>813</v>
      </c>
      <c r="F359" s="11">
        <v>30000</v>
      </c>
      <c r="G359" s="11">
        <f>VLOOKUP(B359,[2]Hoja6!$A$2:$C$493,3,0)</f>
        <v>861</v>
      </c>
      <c r="H359" s="11">
        <f>VLOOKUP(B359,[2]Hoja6!$A$2:$D$493,4,0)</f>
        <v>912</v>
      </c>
      <c r="I359" s="11">
        <f>VLOOKUP(B359,[2]Hoja6!$A$2:$E$493,5,0)</f>
        <v>0</v>
      </c>
      <c r="J359" s="11">
        <f>VLOOKUP(B359,[2]Hoja6!$A$2:$F$493,6,0)</f>
        <v>6599.76</v>
      </c>
      <c r="K359" s="11">
        <f t="shared" si="10"/>
        <v>8372.76</v>
      </c>
      <c r="L359" s="11">
        <f t="shared" si="11"/>
        <v>21627.239999999998</v>
      </c>
      <c r="M359" s="46" t="s">
        <v>281</v>
      </c>
    </row>
    <row r="360" spans="1:13" x14ac:dyDescent="0.25">
      <c r="A360" s="42">
        <v>349</v>
      </c>
      <c r="B360" s="2" t="s">
        <v>726</v>
      </c>
      <c r="C360" s="20" t="s">
        <v>2</v>
      </c>
      <c r="D360" s="20" t="s">
        <v>1220</v>
      </c>
      <c r="E360" s="20" t="s">
        <v>813</v>
      </c>
      <c r="F360" s="11">
        <v>30000</v>
      </c>
      <c r="G360" s="11">
        <f>VLOOKUP(B360,[2]Hoja6!$A$2:$C$493,3,0)</f>
        <v>861</v>
      </c>
      <c r="H360" s="11">
        <f>VLOOKUP(B360,[2]Hoja6!$A$2:$D$493,4,0)</f>
        <v>912</v>
      </c>
      <c r="I360" s="11">
        <f>VLOOKUP(B360,[2]Hoja6!$A$2:$E$493,5,0)</f>
        <v>0</v>
      </c>
      <c r="J360" s="11">
        <f>VLOOKUP(B360,[2]Hoja6!$A$2:$F$493,6,0)</f>
        <v>1825</v>
      </c>
      <c r="K360" s="11">
        <f t="shared" si="10"/>
        <v>3598</v>
      </c>
      <c r="L360" s="11">
        <f t="shared" si="11"/>
        <v>26402</v>
      </c>
      <c r="M360" s="46" t="s">
        <v>281</v>
      </c>
    </row>
    <row r="361" spans="1:13" x14ac:dyDescent="0.25">
      <c r="A361" s="42">
        <v>350</v>
      </c>
      <c r="B361" s="2" t="s">
        <v>727</v>
      </c>
      <c r="C361" s="20" t="s">
        <v>2</v>
      </c>
      <c r="D361" s="20" t="s">
        <v>1117</v>
      </c>
      <c r="E361" s="20" t="s">
        <v>813</v>
      </c>
      <c r="F361" s="11">
        <v>30000</v>
      </c>
      <c r="G361" s="11">
        <f>VLOOKUP(B361,[2]Hoja6!$A$2:$C$493,3,0)</f>
        <v>861</v>
      </c>
      <c r="H361" s="11">
        <f>VLOOKUP(B361,[2]Hoja6!$A$2:$D$493,4,0)</f>
        <v>912</v>
      </c>
      <c r="I361" s="11">
        <f>VLOOKUP(B361,[2]Hoja6!$A$2:$E$493,5,0)</f>
        <v>0</v>
      </c>
      <c r="J361" s="11">
        <f>VLOOKUP(B361,[2]Hoja6!$A$2:$F$493,6,0)</f>
        <v>25</v>
      </c>
      <c r="K361" s="11">
        <f t="shared" si="10"/>
        <v>1798</v>
      </c>
      <c r="L361" s="11">
        <f t="shared" si="11"/>
        <v>28202</v>
      </c>
      <c r="M361" s="46" t="s">
        <v>281</v>
      </c>
    </row>
    <row r="362" spans="1:13" x14ac:dyDescent="0.25">
      <c r="A362" s="42">
        <v>351</v>
      </c>
      <c r="B362" s="2" t="s">
        <v>454</v>
      </c>
      <c r="C362" s="20" t="s">
        <v>2</v>
      </c>
      <c r="D362" s="20" t="s">
        <v>1220</v>
      </c>
      <c r="E362" s="20" t="s">
        <v>813</v>
      </c>
      <c r="F362" s="11">
        <v>30000</v>
      </c>
      <c r="G362" s="11">
        <f>VLOOKUP(B362,[2]Hoja6!$A$2:$C$493,3,0)</f>
        <v>861</v>
      </c>
      <c r="H362" s="11">
        <f>VLOOKUP(B362,[2]Hoja6!$A$2:$D$493,4,0)</f>
        <v>912</v>
      </c>
      <c r="I362" s="11">
        <f>VLOOKUP(B362,[2]Hoja6!$A$2:$E$493,5,0)</f>
        <v>0</v>
      </c>
      <c r="J362" s="11">
        <f>VLOOKUP(B362,[2]Hoja6!$A$2:$F$493,6,0)</f>
        <v>1275</v>
      </c>
      <c r="K362" s="11">
        <f t="shared" si="10"/>
        <v>3048</v>
      </c>
      <c r="L362" s="11">
        <f t="shared" si="11"/>
        <v>26952</v>
      </c>
      <c r="M362" s="46" t="s">
        <v>281</v>
      </c>
    </row>
    <row r="363" spans="1:13" x14ac:dyDescent="0.25">
      <c r="A363" s="42">
        <v>352</v>
      </c>
      <c r="B363" s="2" t="s">
        <v>462</v>
      </c>
      <c r="C363" s="20" t="s">
        <v>2</v>
      </c>
      <c r="D363" s="20" t="s">
        <v>1220</v>
      </c>
      <c r="E363" s="20" t="s">
        <v>813</v>
      </c>
      <c r="F363" s="11">
        <v>30000</v>
      </c>
      <c r="G363" s="11">
        <f>VLOOKUP(B363,[2]Hoja6!$A$2:$C$493,3,0)</f>
        <v>861</v>
      </c>
      <c r="H363" s="11">
        <f>VLOOKUP(B363,[2]Hoja6!$A$2:$D$493,4,0)</f>
        <v>912</v>
      </c>
      <c r="I363" s="11">
        <f>VLOOKUP(B363,[2]Hoja6!$A$2:$E$493,5,0)</f>
        <v>0</v>
      </c>
      <c r="J363" s="11">
        <f>VLOOKUP(B363,[2]Hoja6!$A$2:$F$493,6,0)</f>
        <v>4219.3899999999994</v>
      </c>
      <c r="K363" s="11">
        <f t="shared" si="10"/>
        <v>5992.3899999999994</v>
      </c>
      <c r="L363" s="11">
        <f t="shared" si="11"/>
        <v>24007.61</v>
      </c>
      <c r="M363" s="46" t="s">
        <v>281</v>
      </c>
    </row>
    <row r="364" spans="1:13" x14ac:dyDescent="0.25">
      <c r="A364" s="42">
        <v>353</v>
      </c>
      <c r="B364" s="2" t="s">
        <v>97</v>
      </c>
      <c r="C364" s="20" t="s">
        <v>2</v>
      </c>
      <c r="D364" s="20" t="s">
        <v>1220</v>
      </c>
      <c r="E364" s="20" t="s">
        <v>813</v>
      </c>
      <c r="F364" s="11">
        <v>30000</v>
      </c>
      <c r="G364" s="11">
        <f>VLOOKUP(B364,[2]Hoja6!$A$2:$C$493,3,0)</f>
        <v>861</v>
      </c>
      <c r="H364" s="11">
        <f>VLOOKUP(B364,[2]Hoja6!$A$2:$D$493,4,0)</f>
        <v>912</v>
      </c>
      <c r="I364" s="11">
        <f>VLOOKUP(B364,[2]Hoja6!$A$2:$E$493,5,0)</f>
        <v>0</v>
      </c>
      <c r="J364" s="11">
        <f>VLOOKUP(B364,[2]Hoja6!$A$2:$F$493,6,0)</f>
        <v>3450.6</v>
      </c>
      <c r="K364" s="11">
        <f t="shared" si="10"/>
        <v>5223.6000000000004</v>
      </c>
      <c r="L364" s="11">
        <f t="shared" si="11"/>
        <v>24776.400000000001</v>
      </c>
      <c r="M364" s="46" t="s">
        <v>281</v>
      </c>
    </row>
    <row r="365" spans="1:13" x14ac:dyDescent="0.25">
      <c r="A365" s="42">
        <v>354</v>
      </c>
      <c r="B365" s="2" t="s">
        <v>466</v>
      </c>
      <c r="C365" s="20" t="s">
        <v>2</v>
      </c>
      <c r="D365" s="20" t="s">
        <v>1220</v>
      </c>
      <c r="E365" s="20" t="s">
        <v>813</v>
      </c>
      <c r="F365" s="11">
        <v>30000</v>
      </c>
      <c r="G365" s="11">
        <f>VLOOKUP(B365,[2]Hoja6!$A$2:$C$493,3,0)</f>
        <v>861</v>
      </c>
      <c r="H365" s="11">
        <f>VLOOKUP(B365,[2]Hoja6!$A$2:$D$493,4,0)</f>
        <v>912</v>
      </c>
      <c r="I365" s="11">
        <f>VLOOKUP(B365,[2]Hoja6!$A$2:$E$493,5,0)</f>
        <v>0</v>
      </c>
      <c r="J365" s="11">
        <f>VLOOKUP(B365,[2]Hoja6!$A$2:$F$493,6,0)</f>
        <v>5749.59</v>
      </c>
      <c r="K365" s="11">
        <f t="shared" si="10"/>
        <v>7522.59</v>
      </c>
      <c r="L365" s="11">
        <f t="shared" si="11"/>
        <v>22477.41</v>
      </c>
      <c r="M365" s="46" t="s">
        <v>281</v>
      </c>
    </row>
    <row r="366" spans="1:13" x14ac:dyDescent="0.25">
      <c r="A366" s="42">
        <v>355</v>
      </c>
      <c r="B366" s="2" t="s">
        <v>90</v>
      </c>
      <c r="C366" s="20" t="s">
        <v>2</v>
      </c>
      <c r="D366" s="20" t="s">
        <v>1220</v>
      </c>
      <c r="E366" s="20" t="s">
        <v>813</v>
      </c>
      <c r="F366" s="11">
        <v>30000</v>
      </c>
      <c r="G366" s="11">
        <f>VLOOKUP(B366,[2]Hoja6!$A$2:$C$493,3,0)</f>
        <v>861</v>
      </c>
      <c r="H366" s="11">
        <f>VLOOKUP(B366,[2]Hoja6!$A$2:$D$493,4,0)</f>
        <v>912</v>
      </c>
      <c r="I366" s="11">
        <f>VLOOKUP(B366,[2]Hoja6!$A$2:$E$493,5,0)</f>
        <v>0</v>
      </c>
      <c r="J366" s="11">
        <f>VLOOKUP(B366,[2]Hoja6!$A$2:$F$493,6,0)</f>
        <v>25</v>
      </c>
      <c r="K366" s="11">
        <f t="shared" si="10"/>
        <v>1798</v>
      </c>
      <c r="L366" s="11">
        <f t="shared" si="11"/>
        <v>28202</v>
      </c>
      <c r="M366" s="46" t="s">
        <v>281</v>
      </c>
    </row>
    <row r="367" spans="1:13" x14ac:dyDescent="0.25">
      <c r="A367" s="42">
        <v>356</v>
      </c>
      <c r="B367" s="2" t="s">
        <v>700</v>
      </c>
      <c r="C367" s="20" t="s">
        <v>2</v>
      </c>
      <c r="D367" s="20" t="s">
        <v>1101</v>
      </c>
      <c r="E367" s="20" t="s">
        <v>813</v>
      </c>
      <c r="F367" s="11">
        <v>5000</v>
      </c>
      <c r="G367" s="11">
        <f>VLOOKUP(B367,[2]Hoja6!$A$2:$C$493,3,0)</f>
        <v>143.5</v>
      </c>
      <c r="H367" s="11">
        <f>VLOOKUP(B367,[2]Hoja6!$A$2:$D$493,4,0)</f>
        <v>152</v>
      </c>
      <c r="I367" s="11">
        <f>VLOOKUP(B367,[2]Hoja6!$A$2:$E$493,5,0)</f>
        <v>0</v>
      </c>
      <c r="J367" s="11">
        <f>VLOOKUP(B367,[2]Hoja6!$A$2:$F$493,6,0)</f>
        <v>25</v>
      </c>
      <c r="K367" s="11">
        <f t="shared" si="10"/>
        <v>320.5</v>
      </c>
      <c r="L367" s="11">
        <f t="shared" si="11"/>
        <v>4679.5</v>
      </c>
      <c r="M367" s="46" t="s">
        <v>281</v>
      </c>
    </row>
    <row r="368" spans="1:13" x14ac:dyDescent="0.25">
      <c r="A368" s="42">
        <v>357</v>
      </c>
      <c r="B368" s="2" t="s">
        <v>85</v>
      </c>
      <c r="C368" s="20" t="s">
        <v>2</v>
      </c>
      <c r="D368" s="20" t="s">
        <v>1220</v>
      </c>
      <c r="E368" s="20" t="s">
        <v>813</v>
      </c>
      <c r="F368" s="11">
        <v>30000</v>
      </c>
      <c r="G368" s="11">
        <f>VLOOKUP(B368,[2]Hoja6!$A$2:$C$493,3,0)</f>
        <v>861</v>
      </c>
      <c r="H368" s="11">
        <f>VLOOKUP(B368,[2]Hoja6!$A$2:$D$493,4,0)</f>
        <v>912</v>
      </c>
      <c r="I368" s="11">
        <f>VLOOKUP(B368,[2]Hoja6!$A$2:$E$493,5,0)</f>
        <v>0</v>
      </c>
      <c r="J368" s="11">
        <f>VLOOKUP(B368,[2]Hoja6!$A$2:$F$493,6,0)</f>
        <v>3025</v>
      </c>
      <c r="K368" s="11">
        <f t="shared" si="10"/>
        <v>4798</v>
      </c>
      <c r="L368" s="11">
        <f t="shared" si="11"/>
        <v>25202</v>
      </c>
      <c r="M368" s="46" t="s">
        <v>281</v>
      </c>
    </row>
    <row r="369" spans="1:13" x14ac:dyDescent="0.25">
      <c r="A369" s="42">
        <v>358</v>
      </c>
      <c r="B369" s="2" t="s">
        <v>243</v>
      </c>
      <c r="C369" s="20" t="s">
        <v>2</v>
      </c>
      <c r="D369" s="20" t="s">
        <v>1220</v>
      </c>
      <c r="E369" s="20" t="s">
        <v>813</v>
      </c>
      <c r="F369" s="11">
        <v>30000</v>
      </c>
      <c r="G369" s="11">
        <f>VLOOKUP(B369,[2]Hoja6!$A$2:$C$493,3,0)</f>
        <v>861</v>
      </c>
      <c r="H369" s="11">
        <f>VLOOKUP(B369,[2]Hoja6!$A$2:$D$493,4,0)</f>
        <v>912</v>
      </c>
      <c r="I369" s="11">
        <f>VLOOKUP(B369,[2]Hoja6!$A$2:$E$493,5,0)</f>
        <v>0</v>
      </c>
      <c r="J369" s="11">
        <f>VLOOKUP(B369,[2]Hoja6!$A$2:$F$493,6,0)</f>
        <v>13668.150000000001</v>
      </c>
      <c r="K369" s="11">
        <f t="shared" si="10"/>
        <v>15441.150000000001</v>
      </c>
      <c r="L369" s="11">
        <f t="shared" si="11"/>
        <v>14558.849999999999</v>
      </c>
      <c r="M369" s="46" t="s">
        <v>281</v>
      </c>
    </row>
    <row r="370" spans="1:13" x14ac:dyDescent="0.25">
      <c r="A370" s="42">
        <v>359</v>
      </c>
      <c r="B370" s="2" t="s">
        <v>593</v>
      </c>
      <c r="C370" s="20" t="s">
        <v>2</v>
      </c>
      <c r="D370" s="20" t="s">
        <v>982</v>
      </c>
      <c r="E370" s="20" t="s">
        <v>813</v>
      </c>
      <c r="F370" s="11">
        <v>30000</v>
      </c>
      <c r="G370" s="11">
        <f>VLOOKUP(B370,[2]Hoja6!$A$2:$C$493,3,0)</f>
        <v>861</v>
      </c>
      <c r="H370" s="11">
        <f>VLOOKUP(B370,[2]Hoja6!$A$2:$D$493,4,0)</f>
        <v>912</v>
      </c>
      <c r="I370" s="11">
        <f>VLOOKUP(B370,[2]Hoja6!$A$2:$E$493,5,0)</f>
        <v>0</v>
      </c>
      <c r="J370" s="11">
        <f>VLOOKUP(B370,[2]Hoja6!$A$2:$F$493,6,0)</f>
        <v>4859.5300000000007</v>
      </c>
      <c r="K370" s="11">
        <f t="shared" si="10"/>
        <v>6632.5300000000007</v>
      </c>
      <c r="L370" s="11">
        <f t="shared" si="11"/>
        <v>23367.47</v>
      </c>
      <c r="M370" s="46" t="s">
        <v>281</v>
      </c>
    </row>
    <row r="371" spans="1:13" x14ac:dyDescent="0.25">
      <c r="A371" s="42">
        <v>360</v>
      </c>
      <c r="B371" s="2" t="s">
        <v>152</v>
      </c>
      <c r="C371" s="20" t="s">
        <v>2</v>
      </c>
      <c r="D371" s="20" t="s">
        <v>982</v>
      </c>
      <c r="E371" s="20" t="s">
        <v>813</v>
      </c>
      <c r="F371" s="11">
        <v>30000</v>
      </c>
      <c r="G371" s="11">
        <f>VLOOKUP(B371,[2]Hoja6!$A$2:$C$493,3,0)</f>
        <v>861</v>
      </c>
      <c r="H371" s="11">
        <f>VLOOKUP(B371,[2]Hoja6!$A$2:$D$493,4,0)</f>
        <v>912</v>
      </c>
      <c r="I371" s="11">
        <f>VLOOKUP(B371,[2]Hoja6!$A$2:$E$493,5,0)</f>
        <v>0</v>
      </c>
      <c r="J371" s="11">
        <f>VLOOKUP(B371,[2]Hoja6!$A$2:$F$493,6,0)</f>
        <v>5073.8999999999996</v>
      </c>
      <c r="K371" s="11">
        <f t="shared" si="10"/>
        <v>6846.9</v>
      </c>
      <c r="L371" s="11">
        <f t="shared" si="11"/>
        <v>23153.1</v>
      </c>
      <c r="M371" s="46" t="s">
        <v>281</v>
      </c>
    </row>
    <row r="372" spans="1:13" x14ac:dyDescent="0.25">
      <c r="A372" s="42">
        <v>361</v>
      </c>
      <c r="B372" s="2" t="s">
        <v>477</v>
      </c>
      <c r="C372" s="20" t="s">
        <v>2</v>
      </c>
      <c r="D372" s="20" t="s">
        <v>1220</v>
      </c>
      <c r="E372" s="20" t="s">
        <v>813</v>
      </c>
      <c r="F372" s="11">
        <v>5000</v>
      </c>
      <c r="G372" s="11">
        <f>VLOOKUP(B372,[2]Hoja6!$A$2:$C$493,3,0)</f>
        <v>143.5</v>
      </c>
      <c r="H372" s="11">
        <f>VLOOKUP(B372,[2]Hoja6!$A$2:$D$493,4,0)</f>
        <v>152</v>
      </c>
      <c r="I372" s="11">
        <f>VLOOKUP(B372,[2]Hoja6!$A$2:$E$493,5,0)</f>
        <v>0</v>
      </c>
      <c r="J372" s="11">
        <f>VLOOKUP(B372,[2]Hoja6!$A$2:$F$493,6,0)</f>
        <v>25</v>
      </c>
      <c r="K372" s="11">
        <f t="shared" si="10"/>
        <v>320.5</v>
      </c>
      <c r="L372" s="11">
        <f t="shared" si="11"/>
        <v>4679.5</v>
      </c>
      <c r="M372" s="46" t="s">
        <v>281</v>
      </c>
    </row>
    <row r="373" spans="1:13" x14ac:dyDescent="0.25">
      <c r="A373" s="42">
        <v>362</v>
      </c>
      <c r="B373" s="2" t="s">
        <v>80</v>
      </c>
      <c r="C373" s="20" t="s">
        <v>2</v>
      </c>
      <c r="D373" s="20" t="s">
        <v>1220</v>
      </c>
      <c r="E373" s="20" t="s">
        <v>813</v>
      </c>
      <c r="F373" s="11">
        <v>30000</v>
      </c>
      <c r="G373" s="11">
        <f>VLOOKUP(B373,[2]Hoja6!$A$2:$C$493,3,0)</f>
        <v>861</v>
      </c>
      <c r="H373" s="11">
        <f>VLOOKUP(B373,[2]Hoja6!$A$2:$D$493,4,0)</f>
        <v>912</v>
      </c>
      <c r="I373" s="11">
        <f>VLOOKUP(B373,[2]Hoja6!$A$2:$E$493,5,0)</f>
        <v>0</v>
      </c>
      <c r="J373" s="11">
        <f>VLOOKUP(B373,[2]Hoja6!$A$2:$F$493,6,0)</f>
        <v>25</v>
      </c>
      <c r="K373" s="11">
        <f t="shared" si="10"/>
        <v>1798</v>
      </c>
      <c r="L373" s="11">
        <f t="shared" si="11"/>
        <v>28202</v>
      </c>
      <c r="M373" s="46" t="s">
        <v>281</v>
      </c>
    </row>
    <row r="374" spans="1:13" x14ac:dyDescent="0.25">
      <c r="A374" s="42">
        <v>363</v>
      </c>
      <c r="B374" s="2" t="s">
        <v>77</v>
      </c>
      <c r="C374" s="20" t="s">
        <v>2</v>
      </c>
      <c r="D374" s="20" t="s">
        <v>6</v>
      </c>
      <c r="E374" s="20" t="s">
        <v>813</v>
      </c>
      <c r="F374" s="11">
        <v>30000</v>
      </c>
      <c r="G374" s="11">
        <f>VLOOKUP(B374,[2]Hoja6!$A$2:$C$493,3,0)</f>
        <v>861</v>
      </c>
      <c r="H374" s="11">
        <f>VLOOKUP(B374,[2]Hoja6!$A$2:$D$493,4,0)</f>
        <v>912</v>
      </c>
      <c r="I374" s="11">
        <f>VLOOKUP(B374,[2]Hoja6!$A$2:$E$493,5,0)</f>
        <v>0</v>
      </c>
      <c r="J374" s="11">
        <f>VLOOKUP(B374,[2]Hoja6!$A$2:$F$493,6,0)</f>
        <v>7028.18</v>
      </c>
      <c r="K374" s="11">
        <f t="shared" si="10"/>
        <v>8801.18</v>
      </c>
      <c r="L374" s="11">
        <f t="shared" si="11"/>
        <v>21198.82</v>
      </c>
      <c r="M374" s="46" t="s">
        <v>281</v>
      </c>
    </row>
    <row r="375" spans="1:13" x14ac:dyDescent="0.25">
      <c r="A375" s="42">
        <v>364</v>
      </c>
      <c r="B375" s="2" t="s">
        <v>478</v>
      </c>
      <c r="C375" s="20" t="s">
        <v>2</v>
      </c>
      <c r="D375" s="20" t="s">
        <v>1220</v>
      </c>
      <c r="E375" s="20" t="s">
        <v>813</v>
      </c>
      <c r="F375" s="11">
        <v>30000</v>
      </c>
      <c r="G375" s="11">
        <f>VLOOKUP(B375,[2]Hoja6!$A$2:$C$493,3,0)</f>
        <v>861</v>
      </c>
      <c r="H375" s="11">
        <f>VLOOKUP(B375,[2]Hoja6!$A$2:$D$493,4,0)</f>
        <v>912</v>
      </c>
      <c r="I375" s="11">
        <f>VLOOKUP(B375,[2]Hoja6!$A$2:$E$493,5,0)</f>
        <v>0</v>
      </c>
      <c r="J375" s="11">
        <f>VLOOKUP(B375,[2]Hoja6!$A$2:$F$493,6,0)</f>
        <v>4296.45</v>
      </c>
      <c r="K375" s="11">
        <f t="shared" si="10"/>
        <v>6069.45</v>
      </c>
      <c r="L375" s="11">
        <f t="shared" si="11"/>
        <v>23930.55</v>
      </c>
      <c r="M375" s="46" t="s">
        <v>281</v>
      </c>
    </row>
    <row r="376" spans="1:13" x14ac:dyDescent="0.25">
      <c r="A376" s="42">
        <v>365</v>
      </c>
      <c r="B376" s="2" t="s">
        <v>164</v>
      </c>
      <c r="C376" s="20" t="s">
        <v>2</v>
      </c>
      <c r="D376" s="20" t="s">
        <v>1101</v>
      </c>
      <c r="E376" s="20" t="s">
        <v>813</v>
      </c>
      <c r="F376" s="11">
        <v>30000</v>
      </c>
      <c r="G376" s="11">
        <f>VLOOKUP(B376,[2]Hoja6!$A$2:$C$493,3,0)</f>
        <v>861</v>
      </c>
      <c r="H376" s="11">
        <f>VLOOKUP(B376,[2]Hoja6!$A$2:$D$493,4,0)</f>
        <v>912</v>
      </c>
      <c r="I376" s="11">
        <f>VLOOKUP(B376,[2]Hoja6!$A$2:$E$493,5,0)</f>
        <v>0</v>
      </c>
      <c r="J376" s="11">
        <f>VLOOKUP(B376,[2]Hoja6!$A$2:$F$493,6,0)</f>
        <v>16231.07</v>
      </c>
      <c r="K376" s="11">
        <f t="shared" si="10"/>
        <v>18004.07</v>
      </c>
      <c r="L376" s="11">
        <f t="shared" si="11"/>
        <v>11995.93</v>
      </c>
      <c r="M376" s="46" t="s">
        <v>281</v>
      </c>
    </row>
    <row r="377" spans="1:13" x14ac:dyDescent="0.25">
      <c r="A377" s="42">
        <v>366</v>
      </c>
      <c r="B377" s="2" t="s">
        <v>67</v>
      </c>
      <c r="C377" s="20" t="s">
        <v>2</v>
      </c>
      <c r="D377" s="20" t="s">
        <v>144</v>
      </c>
      <c r="E377" s="20" t="s">
        <v>813</v>
      </c>
      <c r="F377" s="11">
        <v>30000</v>
      </c>
      <c r="G377" s="11">
        <f>VLOOKUP(B377,[2]Hoja6!$A$2:$C$493,3,0)</f>
        <v>861</v>
      </c>
      <c r="H377" s="11">
        <f>VLOOKUP(B377,[2]Hoja6!$A$2:$D$493,4,0)</f>
        <v>912</v>
      </c>
      <c r="I377" s="11">
        <f>VLOOKUP(B377,[2]Hoja6!$A$2:$E$493,5,0)</f>
        <v>0</v>
      </c>
      <c r="J377" s="11">
        <f>VLOOKUP(B377,[2]Hoja6!$A$2:$F$493,6,0)</f>
        <v>4443.41</v>
      </c>
      <c r="K377" s="11">
        <f t="shared" si="10"/>
        <v>6216.41</v>
      </c>
      <c r="L377" s="11">
        <f t="shared" si="11"/>
        <v>23783.59</v>
      </c>
      <c r="M377" s="46" t="s">
        <v>281</v>
      </c>
    </row>
    <row r="378" spans="1:13" x14ac:dyDescent="0.25">
      <c r="A378" s="42">
        <v>367</v>
      </c>
      <c r="B378" s="2" t="s">
        <v>578</v>
      </c>
      <c r="C378" s="20" t="s">
        <v>2</v>
      </c>
      <c r="D378" s="20" t="s">
        <v>982</v>
      </c>
      <c r="E378" s="20" t="s">
        <v>813</v>
      </c>
      <c r="F378" s="11">
        <v>30000</v>
      </c>
      <c r="G378" s="11">
        <f>VLOOKUP(B378,[2]Hoja6!$A$2:$C$493,3,0)</f>
        <v>861</v>
      </c>
      <c r="H378" s="11">
        <f>VLOOKUP(B378,[2]Hoja6!$A$2:$D$493,4,0)</f>
        <v>912</v>
      </c>
      <c r="I378" s="11">
        <f>VLOOKUP(B378,[2]Hoja6!$A$2:$E$493,5,0)</f>
        <v>0</v>
      </c>
      <c r="J378" s="11">
        <f>VLOOKUP(B378,[2]Hoja6!$A$2:$F$493,6,0)</f>
        <v>7786.02</v>
      </c>
      <c r="K378" s="11">
        <f t="shared" si="10"/>
        <v>9559.02</v>
      </c>
      <c r="L378" s="11">
        <f t="shared" si="11"/>
        <v>20440.98</v>
      </c>
      <c r="M378" s="46" t="s">
        <v>281</v>
      </c>
    </row>
    <row r="379" spans="1:13" x14ac:dyDescent="0.25">
      <c r="A379" s="42">
        <v>368</v>
      </c>
      <c r="B379" s="2" t="s">
        <v>580</v>
      </c>
      <c r="C379" s="20" t="s">
        <v>2</v>
      </c>
      <c r="D379" s="20" t="s">
        <v>982</v>
      </c>
      <c r="E379" s="20" t="s">
        <v>813</v>
      </c>
      <c r="F379" s="11">
        <v>30000</v>
      </c>
      <c r="G379" s="11">
        <f>VLOOKUP(B379,[2]Hoja6!$A$2:$C$493,3,0)</f>
        <v>861</v>
      </c>
      <c r="H379" s="11">
        <f>VLOOKUP(B379,[2]Hoja6!$A$2:$D$493,4,0)</f>
        <v>912</v>
      </c>
      <c r="I379" s="11">
        <f>VLOOKUP(B379,[2]Hoja6!$A$2:$E$493,5,0)</f>
        <v>0</v>
      </c>
      <c r="J379" s="11">
        <f>VLOOKUP(B379,[2]Hoja6!$A$2:$F$493,6,0)</f>
        <v>7567.86</v>
      </c>
      <c r="K379" s="11">
        <f t="shared" si="10"/>
        <v>9340.86</v>
      </c>
      <c r="L379" s="11">
        <f t="shared" si="11"/>
        <v>20659.14</v>
      </c>
      <c r="M379" s="46" t="s">
        <v>281</v>
      </c>
    </row>
    <row r="380" spans="1:13" ht="15" customHeight="1" x14ac:dyDescent="0.25">
      <c r="A380" s="42">
        <v>369</v>
      </c>
      <c r="B380" s="2" t="s">
        <v>581</v>
      </c>
      <c r="C380" s="20" t="s">
        <v>2</v>
      </c>
      <c r="D380" s="20" t="s">
        <v>1220</v>
      </c>
      <c r="E380" s="20" t="s">
        <v>813</v>
      </c>
      <c r="F380" s="11">
        <v>31500</v>
      </c>
      <c r="G380" s="11">
        <f>VLOOKUP(B380,[2]Hoja6!$A$2:$C$493,3,0)</f>
        <v>904.05</v>
      </c>
      <c r="H380" s="11">
        <f>VLOOKUP(B380,[2]Hoja6!$A$2:$D$493,4,0)</f>
        <v>957.6</v>
      </c>
      <c r="I380" s="11">
        <f>VLOOKUP(B380,[2]Hoja6!$A$2:$E$493,5,0)</f>
        <v>0</v>
      </c>
      <c r="J380" s="11">
        <f>VLOOKUP(B380,[2]Hoja6!$A$2:$F$493,6,0)</f>
        <v>10385.51</v>
      </c>
      <c r="K380" s="11">
        <f t="shared" si="10"/>
        <v>12247.16</v>
      </c>
      <c r="L380" s="11">
        <f t="shared" si="11"/>
        <v>19252.84</v>
      </c>
      <c r="M380" s="46" t="s">
        <v>281</v>
      </c>
    </row>
    <row r="381" spans="1:13" ht="15" customHeight="1" x14ac:dyDescent="0.25">
      <c r="A381" s="42">
        <v>370</v>
      </c>
      <c r="B381" s="2" t="s">
        <v>490</v>
      </c>
      <c r="C381" s="20" t="s">
        <v>2</v>
      </c>
      <c r="D381" s="20" t="s">
        <v>1220</v>
      </c>
      <c r="E381" s="20" t="s">
        <v>813</v>
      </c>
      <c r="F381" s="11">
        <v>30000</v>
      </c>
      <c r="G381" s="11">
        <f>VLOOKUP(B381,[2]Hoja6!$A$2:$C$493,3,0)</f>
        <v>861</v>
      </c>
      <c r="H381" s="11">
        <f>VLOOKUP(B381,[2]Hoja6!$A$2:$D$493,4,0)</f>
        <v>912</v>
      </c>
      <c r="I381" s="11">
        <f>VLOOKUP(B381,[2]Hoja6!$A$2:$E$493,5,0)</f>
        <v>0</v>
      </c>
      <c r="J381" s="11">
        <f>VLOOKUP(B381,[2]Hoja6!$A$2:$F$493,6,0)</f>
        <v>4636.01</v>
      </c>
      <c r="K381" s="11">
        <f t="shared" si="10"/>
        <v>6409.01</v>
      </c>
      <c r="L381" s="11">
        <f t="shared" si="11"/>
        <v>23590.989999999998</v>
      </c>
      <c r="M381" s="46" t="s">
        <v>281</v>
      </c>
    </row>
    <row r="382" spans="1:13" x14ac:dyDescent="0.25">
      <c r="A382" s="42">
        <v>371</v>
      </c>
      <c r="B382" s="2" t="s">
        <v>161</v>
      </c>
      <c r="C382" s="20" t="s">
        <v>2</v>
      </c>
      <c r="D382" s="20" t="s">
        <v>175</v>
      </c>
      <c r="E382" s="20" t="s">
        <v>813</v>
      </c>
      <c r="F382" s="11">
        <v>30000</v>
      </c>
      <c r="G382" s="11">
        <f>VLOOKUP(B382,[2]Hoja6!$A$2:$C$493,3,0)</f>
        <v>861</v>
      </c>
      <c r="H382" s="11">
        <f>VLOOKUP(B382,[2]Hoja6!$A$2:$D$493,4,0)</f>
        <v>912</v>
      </c>
      <c r="I382" s="11">
        <f>VLOOKUP(B382,[2]Hoja6!$A$2:$E$493,5,0)</f>
        <v>0</v>
      </c>
      <c r="J382" s="11">
        <f>VLOOKUP(B382,[2]Hoja6!$A$2:$F$493,6,0)</f>
        <v>5365.41</v>
      </c>
      <c r="K382" s="11">
        <f t="shared" si="10"/>
        <v>7138.41</v>
      </c>
      <c r="L382" s="11">
        <f t="shared" si="11"/>
        <v>22861.59</v>
      </c>
      <c r="M382" s="46" t="s">
        <v>281</v>
      </c>
    </row>
    <row r="383" spans="1:13" x14ac:dyDescent="0.25">
      <c r="A383" s="42">
        <v>372</v>
      </c>
      <c r="B383" s="2" t="s">
        <v>499</v>
      </c>
      <c r="C383" s="20" t="s">
        <v>2</v>
      </c>
      <c r="D383" s="20" t="s">
        <v>1113</v>
      </c>
      <c r="E383" s="20" t="s">
        <v>813</v>
      </c>
      <c r="F383" s="11">
        <v>30000</v>
      </c>
      <c r="G383" s="11">
        <f>VLOOKUP(B383,[2]Hoja6!$A$2:$C$493,3,0)</f>
        <v>861</v>
      </c>
      <c r="H383" s="11">
        <f>VLOOKUP(B383,[2]Hoja6!$A$2:$D$493,4,0)</f>
        <v>912</v>
      </c>
      <c r="I383" s="11">
        <f>VLOOKUP(B383,[2]Hoja6!$A$2:$E$493,5,0)</f>
        <v>0</v>
      </c>
      <c r="J383" s="11">
        <f>VLOOKUP(B383,[2]Hoja6!$A$2:$F$493,6,0)</f>
        <v>8586.77</v>
      </c>
      <c r="K383" s="11">
        <f t="shared" si="10"/>
        <v>10359.77</v>
      </c>
      <c r="L383" s="11">
        <f t="shared" si="11"/>
        <v>19640.23</v>
      </c>
      <c r="M383" s="46" t="s">
        <v>281</v>
      </c>
    </row>
    <row r="384" spans="1:13" x14ac:dyDescent="0.25">
      <c r="A384" s="42">
        <v>373</v>
      </c>
      <c r="B384" s="2" t="s">
        <v>34</v>
      </c>
      <c r="C384" s="20" t="s">
        <v>2</v>
      </c>
      <c r="D384" s="20" t="s">
        <v>1220</v>
      </c>
      <c r="E384" s="20" t="s">
        <v>813</v>
      </c>
      <c r="F384" s="11">
        <v>30000</v>
      </c>
      <c r="G384" s="11">
        <f>VLOOKUP(B384,[2]Hoja6!$A$2:$C$493,3,0)</f>
        <v>861</v>
      </c>
      <c r="H384" s="11">
        <f>VLOOKUP(B384,[2]Hoja6!$A$2:$D$493,4,0)</f>
        <v>912</v>
      </c>
      <c r="I384" s="11">
        <f>VLOOKUP(B384,[2]Hoja6!$A$2:$E$493,5,0)</f>
        <v>0</v>
      </c>
      <c r="J384" s="11">
        <f>VLOOKUP(B384,[2]Hoja6!$A$2:$F$493,6,0)</f>
        <v>7692.46</v>
      </c>
      <c r="K384" s="11">
        <f t="shared" si="10"/>
        <v>9465.4599999999991</v>
      </c>
      <c r="L384" s="11">
        <f t="shared" si="11"/>
        <v>20534.54</v>
      </c>
      <c r="M384" s="46" t="s">
        <v>281</v>
      </c>
    </row>
    <row r="385" spans="1:13" x14ac:dyDescent="0.25">
      <c r="A385" s="42">
        <v>374</v>
      </c>
      <c r="B385" s="2" t="s">
        <v>504</v>
      </c>
      <c r="C385" s="20" t="s">
        <v>2</v>
      </c>
      <c r="D385" s="20" t="s">
        <v>1093</v>
      </c>
      <c r="E385" s="20" t="s">
        <v>959</v>
      </c>
      <c r="F385" s="11">
        <v>50000</v>
      </c>
      <c r="G385" s="11">
        <f>VLOOKUP(B385,[2]Hoja6!$A$2:$C$493,3,0)</f>
        <v>1435</v>
      </c>
      <c r="H385" s="11">
        <f>VLOOKUP(B385,[2]Hoja6!$A$2:$D$493,4,0)</f>
        <v>1520</v>
      </c>
      <c r="I385" s="11">
        <f>VLOOKUP(B385,[2]Hoja6!$A$2:$E$493,5,0)</f>
        <v>1854</v>
      </c>
      <c r="J385" s="11">
        <f>VLOOKUP(B385,[2]Hoja6!$A$2:$F$493,6,0)</f>
        <v>25</v>
      </c>
      <c r="K385" s="11">
        <f t="shared" si="10"/>
        <v>4834</v>
      </c>
      <c r="L385" s="11">
        <f t="shared" si="11"/>
        <v>45166</v>
      </c>
      <c r="M385" s="46" t="s">
        <v>281</v>
      </c>
    </row>
    <row r="386" spans="1:13" x14ac:dyDescent="0.25">
      <c r="A386" s="42">
        <v>375</v>
      </c>
      <c r="B386" s="2" t="s">
        <v>1016</v>
      </c>
      <c r="C386" s="20" t="s">
        <v>2</v>
      </c>
      <c r="D386" s="20" t="s">
        <v>1220</v>
      </c>
      <c r="E386" s="20" t="s">
        <v>813</v>
      </c>
      <c r="F386" s="11">
        <v>20000</v>
      </c>
      <c r="G386" s="11">
        <f>VLOOKUP(B386,[2]Hoja6!$A$2:$C$493,3,0)</f>
        <v>574</v>
      </c>
      <c r="H386" s="11">
        <f>VLOOKUP(B386,[2]Hoja6!$A$2:$D$493,4,0)</f>
        <v>608</v>
      </c>
      <c r="I386" s="11">
        <f>VLOOKUP(B386,[2]Hoja6!$A$2:$E$493,5,0)</f>
        <v>0</v>
      </c>
      <c r="J386" s="11">
        <f>VLOOKUP(B386,[2]Hoja6!$A$2:$F$493,6,0)</f>
        <v>1025</v>
      </c>
      <c r="K386" s="11">
        <f t="shared" si="10"/>
        <v>2207</v>
      </c>
      <c r="L386" s="11">
        <f t="shared" si="11"/>
        <v>17793</v>
      </c>
      <c r="M386" s="46" t="s">
        <v>281</v>
      </c>
    </row>
    <row r="387" spans="1:13" x14ac:dyDescent="0.25">
      <c r="A387" s="42">
        <v>376</v>
      </c>
      <c r="B387" s="2" t="s">
        <v>1017</v>
      </c>
      <c r="C387" s="20" t="s">
        <v>2</v>
      </c>
      <c r="D387" s="20" t="s">
        <v>1118</v>
      </c>
      <c r="E387" s="20" t="s">
        <v>813</v>
      </c>
      <c r="F387" s="11">
        <v>20000</v>
      </c>
      <c r="G387" s="11">
        <f>VLOOKUP(B387,[2]Hoja6!$A$2:$C$493,3,0)</f>
        <v>574</v>
      </c>
      <c r="H387" s="11">
        <f>VLOOKUP(B387,[2]Hoja6!$A$2:$D$493,4,0)</f>
        <v>608</v>
      </c>
      <c r="I387" s="11">
        <f>VLOOKUP(B387,[2]Hoja6!$A$2:$E$493,5,0)</f>
        <v>0</v>
      </c>
      <c r="J387" s="11">
        <f>VLOOKUP(B387,[2]Hoja6!$A$2:$F$493,6,0)</f>
        <v>1513.49</v>
      </c>
      <c r="K387" s="11">
        <f t="shared" si="10"/>
        <v>2695.49</v>
      </c>
      <c r="L387" s="11">
        <f t="shared" si="11"/>
        <v>17304.510000000002</v>
      </c>
      <c r="M387" s="46" t="s">
        <v>281</v>
      </c>
    </row>
    <row r="388" spans="1:13" x14ac:dyDescent="0.25">
      <c r="A388" s="42">
        <v>377</v>
      </c>
      <c r="B388" s="2" t="s">
        <v>1433</v>
      </c>
      <c r="C388" s="20" t="s">
        <v>2</v>
      </c>
      <c r="D388" s="20" t="s">
        <v>1093</v>
      </c>
      <c r="E388" s="20" t="s">
        <v>959</v>
      </c>
      <c r="F388" s="11">
        <v>30000</v>
      </c>
      <c r="G388" s="11">
        <f>VLOOKUP(B388,[2]Hoja6!$A$2:$C$493,3,0)</f>
        <v>861</v>
      </c>
      <c r="H388" s="11">
        <f>VLOOKUP(B388,[2]Hoja6!$A$2:$D$493,4,0)</f>
        <v>912</v>
      </c>
      <c r="I388" s="11">
        <f>VLOOKUP(B388,[2]Hoja6!$A$2:$E$493,5,0)</f>
        <v>0</v>
      </c>
      <c r="J388" s="11">
        <f>VLOOKUP(B388,[2]Hoja6!$A$2:$F$493,6,0)</f>
        <v>25</v>
      </c>
      <c r="K388" s="11">
        <f t="shared" si="10"/>
        <v>1798</v>
      </c>
      <c r="L388" s="11">
        <f t="shared" si="11"/>
        <v>28202</v>
      </c>
      <c r="M388" s="46" t="s">
        <v>281</v>
      </c>
    </row>
    <row r="389" spans="1:13" x14ac:dyDescent="0.25">
      <c r="A389" s="42">
        <v>378</v>
      </c>
      <c r="B389" s="2" t="s">
        <v>1434</v>
      </c>
      <c r="C389" s="20" t="s">
        <v>2</v>
      </c>
      <c r="D389" s="20" t="s">
        <v>1093</v>
      </c>
      <c r="E389" s="20" t="s">
        <v>959</v>
      </c>
      <c r="F389" s="11">
        <v>35000</v>
      </c>
      <c r="G389" s="11">
        <f>VLOOKUP(B389,[2]Hoja6!$A$2:$C$493,3,0)</f>
        <v>1004.5</v>
      </c>
      <c r="H389" s="11">
        <f>VLOOKUP(B389,[2]Hoja6!$A$2:$D$493,4,0)</f>
        <v>1064</v>
      </c>
      <c r="I389" s="11">
        <f>VLOOKUP(B389,[2]Hoja6!$A$2:$E$493,5,0)</f>
        <v>0</v>
      </c>
      <c r="J389" s="11">
        <f>VLOOKUP(B389,[2]Hoja6!$A$2:$F$493,6,0)</f>
        <v>25</v>
      </c>
      <c r="K389" s="11">
        <f t="shared" si="10"/>
        <v>2093.5</v>
      </c>
      <c r="L389" s="11">
        <f t="shared" si="11"/>
        <v>32906.5</v>
      </c>
      <c r="M389" s="46" t="s">
        <v>281</v>
      </c>
    </row>
    <row r="390" spans="1:13" x14ac:dyDescent="0.25">
      <c r="A390" s="42">
        <v>379</v>
      </c>
      <c r="B390" s="2" t="s">
        <v>579</v>
      </c>
      <c r="C390" s="20" t="s">
        <v>1192</v>
      </c>
      <c r="D390" s="20" t="s">
        <v>982</v>
      </c>
      <c r="E390" s="20" t="s">
        <v>813</v>
      </c>
      <c r="F390" s="11">
        <v>31500</v>
      </c>
      <c r="G390" s="11">
        <f>VLOOKUP(B390,[2]Hoja6!$A$2:$C$493,3,0)</f>
        <v>904.05</v>
      </c>
      <c r="H390" s="11">
        <f>VLOOKUP(B390,[2]Hoja6!$A$2:$D$493,4,0)</f>
        <v>957.6</v>
      </c>
      <c r="I390" s="11">
        <f>VLOOKUP(B390,[2]Hoja6!$A$2:$E$493,5,0)</f>
        <v>0</v>
      </c>
      <c r="J390" s="11">
        <f>VLOOKUP(B390,[2]Hoja6!$A$2:$F$493,6,0)</f>
        <v>5722.3</v>
      </c>
      <c r="K390" s="11">
        <f t="shared" si="10"/>
        <v>7583.9500000000007</v>
      </c>
      <c r="L390" s="11">
        <f t="shared" si="11"/>
        <v>23916.05</v>
      </c>
      <c r="M390" s="46" t="s">
        <v>281</v>
      </c>
    </row>
    <row r="391" spans="1:13" x14ac:dyDescent="0.25">
      <c r="A391" s="42">
        <v>380</v>
      </c>
      <c r="B391" s="2" t="s">
        <v>631</v>
      </c>
      <c r="C391" s="20" t="s">
        <v>1193</v>
      </c>
      <c r="D391" s="20" t="s">
        <v>982</v>
      </c>
      <c r="E391" s="20" t="s">
        <v>813</v>
      </c>
      <c r="F391" s="11">
        <v>30000</v>
      </c>
      <c r="G391" s="11">
        <f>VLOOKUP(B391,[2]Hoja6!$A$2:$C$493,3,0)</f>
        <v>861</v>
      </c>
      <c r="H391" s="11">
        <f>VLOOKUP(B391,[2]Hoja6!$A$2:$D$493,4,0)</f>
        <v>912</v>
      </c>
      <c r="I391" s="11">
        <f>VLOOKUP(B391,[2]Hoja6!$A$2:$E$493,5,0)</f>
        <v>0</v>
      </c>
      <c r="J391" s="11">
        <f>VLOOKUP(B391,[2]Hoja6!$A$2:$F$493,6,0)</f>
        <v>7834.53</v>
      </c>
      <c r="K391" s="11">
        <f t="shared" si="10"/>
        <v>9607.5299999999988</v>
      </c>
      <c r="L391" s="11">
        <f t="shared" si="11"/>
        <v>20392.47</v>
      </c>
      <c r="M391" s="46" t="s">
        <v>282</v>
      </c>
    </row>
    <row r="392" spans="1:13" x14ac:dyDescent="0.25">
      <c r="A392" s="42">
        <v>381</v>
      </c>
      <c r="B392" s="2" t="s">
        <v>140</v>
      </c>
      <c r="C392" s="20" t="s">
        <v>1194</v>
      </c>
      <c r="D392" s="20" t="s">
        <v>1093</v>
      </c>
      <c r="E392" s="20" t="s">
        <v>813</v>
      </c>
      <c r="F392" s="11">
        <v>31500</v>
      </c>
      <c r="G392" s="11">
        <f>VLOOKUP(B392,[2]Hoja6!$A$2:$C$493,3,0)</f>
        <v>904.05</v>
      </c>
      <c r="H392" s="11">
        <f>VLOOKUP(B392,[2]Hoja6!$A$2:$D$493,4,0)</f>
        <v>957.6</v>
      </c>
      <c r="I392" s="11">
        <f>VLOOKUP(B392,[2]Hoja6!$A$2:$E$493,5,0)</f>
        <v>0</v>
      </c>
      <c r="J392" s="11">
        <f>VLOOKUP(B392,[2]Hoja6!$A$2:$F$493,6,0)</f>
        <v>10004.049999999999</v>
      </c>
      <c r="K392" s="11">
        <f t="shared" si="10"/>
        <v>11865.699999999999</v>
      </c>
      <c r="L392" s="11">
        <f t="shared" si="11"/>
        <v>19634.300000000003</v>
      </c>
      <c r="M392" s="46" t="s">
        <v>281</v>
      </c>
    </row>
    <row r="393" spans="1:13" x14ac:dyDescent="0.25">
      <c r="A393" s="42">
        <v>382</v>
      </c>
      <c r="B393" s="2" t="s">
        <v>453</v>
      </c>
      <c r="C393" s="20" t="s">
        <v>1195</v>
      </c>
      <c r="D393" s="20" t="s">
        <v>634</v>
      </c>
      <c r="E393" s="20" t="s">
        <v>813</v>
      </c>
      <c r="F393" s="11">
        <v>30000</v>
      </c>
      <c r="G393" s="11">
        <f>VLOOKUP(B393,[2]Hoja6!$A$2:$C$493,3,0)</f>
        <v>861</v>
      </c>
      <c r="H393" s="11">
        <f>VLOOKUP(B393,[2]Hoja6!$A$2:$D$493,4,0)</f>
        <v>912</v>
      </c>
      <c r="I393" s="11">
        <f>VLOOKUP(B393,[2]Hoja6!$A$2:$E$493,5,0)</f>
        <v>0</v>
      </c>
      <c r="J393" s="11">
        <f>VLOOKUP(B393,[2]Hoja6!$A$2:$F$493,6,0)</f>
        <v>10379.32</v>
      </c>
      <c r="K393" s="11">
        <f t="shared" si="10"/>
        <v>12152.32</v>
      </c>
      <c r="L393" s="11">
        <f t="shared" si="11"/>
        <v>17847.68</v>
      </c>
      <c r="M393" s="46" t="s">
        <v>281</v>
      </c>
    </row>
    <row r="394" spans="1:13" x14ac:dyDescent="0.25">
      <c r="A394" s="42">
        <v>383</v>
      </c>
      <c r="B394" s="2" t="s">
        <v>458</v>
      </c>
      <c r="C394" s="20" t="s">
        <v>1196</v>
      </c>
      <c r="D394" s="20" t="s">
        <v>634</v>
      </c>
      <c r="E394" s="20" t="s">
        <v>813</v>
      </c>
      <c r="F394" s="11">
        <v>30000</v>
      </c>
      <c r="G394" s="11">
        <f>VLOOKUP(B394,[2]Hoja6!$A$2:$C$493,3,0)</f>
        <v>861</v>
      </c>
      <c r="H394" s="11">
        <f>VLOOKUP(B394,[2]Hoja6!$A$2:$D$493,4,0)</f>
        <v>912</v>
      </c>
      <c r="I394" s="11">
        <f>VLOOKUP(B394,[2]Hoja6!$A$2:$E$493,5,0)</f>
        <v>0</v>
      </c>
      <c r="J394" s="11">
        <f>VLOOKUP(B394,[2]Hoja6!$A$2:$F$493,6,0)</f>
        <v>25</v>
      </c>
      <c r="K394" s="11">
        <f t="shared" si="10"/>
        <v>1798</v>
      </c>
      <c r="L394" s="11">
        <f t="shared" si="11"/>
        <v>28202</v>
      </c>
      <c r="M394" s="46" t="s">
        <v>281</v>
      </c>
    </row>
    <row r="395" spans="1:13" x14ac:dyDescent="0.25">
      <c r="A395" s="42">
        <v>384</v>
      </c>
      <c r="B395" s="2" t="s">
        <v>103</v>
      </c>
      <c r="C395" s="20" t="s">
        <v>1195</v>
      </c>
      <c r="D395" s="20" t="s">
        <v>1223</v>
      </c>
      <c r="E395" s="20" t="s">
        <v>813</v>
      </c>
      <c r="F395" s="11">
        <v>30000</v>
      </c>
      <c r="G395" s="11">
        <f>VLOOKUP(B395,[2]Hoja6!$A$2:$C$493,3,0)</f>
        <v>861</v>
      </c>
      <c r="H395" s="11">
        <f>VLOOKUP(B395,[2]Hoja6!$A$2:$D$493,4,0)</f>
        <v>912</v>
      </c>
      <c r="I395" s="11">
        <f>VLOOKUP(B395,[2]Hoja6!$A$2:$E$493,5,0)</f>
        <v>0</v>
      </c>
      <c r="J395" s="11">
        <f>VLOOKUP(B395,[2]Hoja6!$A$2:$F$493,6,0)</f>
        <v>7334.26</v>
      </c>
      <c r="K395" s="11">
        <f t="shared" si="10"/>
        <v>9107.26</v>
      </c>
      <c r="L395" s="11">
        <f t="shared" si="11"/>
        <v>20892.739999999998</v>
      </c>
      <c r="M395" s="46" t="s">
        <v>282</v>
      </c>
    </row>
    <row r="396" spans="1:13" x14ac:dyDescent="0.25">
      <c r="A396" s="42">
        <v>385</v>
      </c>
      <c r="B396" s="2" t="s">
        <v>101</v>
      </c>
      <c r="C396" s="20" t="s">
        <v>1195</v>
      </c>
      <c r="D396" s="20" t="s">
        <v>1223</v>
      </c>
      <c r="E396" s="20" t="s">
        <v>813</v>
      </c>
      <c r="F396" s="11">
        <v>30000</v>
      </c>
      <c r="G396" s="11">
        <f>VLOOKUP(B396,[2]Hoja6!$A$2:$C$493,3,0)</f>
        <v>861</v>
      </c>
      <c r="H396" s="11">
        <f>VLOOKUP(B396,[2]Hoja6!$A$2:$D$493,4,0)</f>
        <v>912</v>
      </c>
      <c r="I396" s="11">
        <f>VLOOKUP(B396,[2]Hoja6!$A$2:$E$493,5,0)</f>
        <v>0</v>
      </c>
      <c r="J396" s="11">
        <f>VLOOKUP(B396,[2]Hoja6!$A$2:$F$493,6,0)</f>
        <v>25</v>
      </c>
      <c r="K396" s="11">
        <f t="shared" si="10"/>
        <v>1798</v>
      </c>
      <c r="L396" s="11">
        <f t="shared" si="11"/>
        <v>28202</v>
      </c>
      <c r="M396" s="46" t="s">
        <v>282</v>
      </c>
    </row>
    <row r="397" spans="1:13" x14ac:dyDescent="0.25">
      <c r="A397" s="42">
        <v>386</v>
      </c>
      <c r="B397" s="2" t="s">
        <v>694</v>
      </c>
      <c r="C397" s="20" t="s">
        <v>1195</v>
      </c>
      <c r="D397" s="20" t="s">
        <v>1223</v>
      </c>
      <c r="E397" s="20" t="s">
        <v>813</v>
      </c>
      <c r="F397" s="11">
        <v>30000</v>
      </c>
      <c r="G397" s="11">
        <f>VLOOKUP(B397,[2]Hoja6!$A$2:$C$493,3,0)</f>
        <v>861</v>
      </c>
      <c r="H397" s="11">
        <f>VLOOKUP(B397,[2]Hoja6!$A$2:$D$493,4,0)</f>
        <v>912</v>
      </c>
      <c r="I397" s="11">
        <f>VLOOKUP(B397,[2]Hoja6!$A$2:$E$493,5,0)</f>
        <v>0</v>
      </c>
      <c r="J397" s="11">
        <f>VLOOKUP(B397,[2]Hoja6!$A$2:$F$493,6,0)</f>
        <v>5096.9400000000005</v>
      </c>
      <c r="K397" s="11">
        <f t="shared" ref="K397:K460" si="12">G397+H397+I397+J397</f>
        <v>6869.9400000000005</v>
      </c>
      <c r="L397" s="11">
        <f t="shared" ref="L397:L460" si="13">F397-K397</f>
        <v>23130.059999999998</v>
      </c>
      <c r="M397" s="46" t="s">
        <v>282</v>
      </c>
    </row>
    <row r="398" spans="1:13" x14ac:dyDescent="0.25">
      <c r="A398" s="42">
        <v>387</v>
      </c>
      <c r="B398" s="2" t="s">
        <v>468</v>
      </c>
      <c r="C398" s="20" t="s">
        <v>1195</v>
      </c>
      <c r="D398" s="20" t="s">
        <v>634</v>
      </c>
      <c r="E398" s="20" t="s">
        <v>813</v>
      </c>
      <c r="F398" s="11">
        <v>30000</v>
      </c>
      <c r="G398" s="11">
        <f>VLOOKUP(B398,[2]Hoja6!$A$2:$C$493,3,0)</f>
        <v>861</v>
      </c>
      <c r="H398" s="11">
        <f>VLOOKUP(B398,[2]Hoja6!$A$2:$D$493,4,0)</f>
        <v>912</v>
      </c>
      <c r="I398" s="11">
        <f>VLOOKUP(B398,[2]Hoja6!$A$2:$E$493,5,0)</f>
        <v>0</v>
      </c>
      <c r="J398" s="11">
        <f>VLOOKUP(B398,[2]Hoja6!$A$2:$F$493,6,0)</f>
        <v>25</v>
      </c>
      <c r="K398" s="11">
        <f t="shared" si="12"/>
        <v>1798</v>
      </c>
      <c r="L398" s="11">
        <f t="shared" si="13"/>
        <v>28202</v>
      </c>
      <c r="M398" s="46" t="s">
        <v>282</v>
      </c>
    </row>
    <row r="399" spans="1:13" x14ac:dyDescent="0.25">
      <c r="A399" s="42">
        <v>388</v>
      </c>
      <c r="B399" s="2" t="s">
        <v>73</v>
      </c>
      <c r="C399" s="20" t="s">
        <v>1195</v>
      </c>
      <c r="D399" s="20" t="s">
        <v>1223</v>
      </c>
      <c r="E399" s="20" t="s">
        <v>813</v>
      </c>
      <c r="F399" s="11">
        <v>30000</v>
      </c>
      <c r="G399" s="11">
        <f>VLOOKUP(B399,[2]Hoja6!$A$2:$C$493,3,0)</f>
        <v>861</v>
      </c>
      <c r="H399" s="11">
        <f>VLOOKUP(B399,[2]Hoja6!$A$2:$D$493,4,0)</f>
        <v>912</v>
      </c>
      <c r="I399" s="11">
        <f>VLOOKUP(B399,[2]Hoja6!$A$2:$E$493,5,0)</f>
        <v>0</v>
      </c>
      <c r="J399" s="11">
        <f>VLOOKUP(B399,[2]Hoja6!$A$2:$F$493,6,0)</f>
        <v>5231.8</v>
      </c>
      <c r="K399" s="11">
        <f t="shared" si="12"/>
        <v>7004.8</v>
      </c>
      <c r="L399" s="11">
        <f t="shared" si="13"/>
        <v>22995.200000000001</v>
      </c>
      <c r="M399" s="46" t="s">
        <v>282</v>
      </c>
    </row>
    <row r="400" spans="1:13" x14ac:dyDescent="0.25">
      <c r="A400" s="42">
        <v>389</v>
      </c>
      <c r="B400" s="2" t="s">
        <v>481</v>
      </c>
      <c r="C400" s="20" t="s">
        <v>1196</v>
      </c>
      <c r="D400" s="20" t="s">
        <v>634</v>
      </c>
      <c r="E400" s="20" t="s">
        <v>813</v>
      </c>
      <c r="F400" s="11">
        <v>30000</v>
      </c>
      <c r="G400" s="11">
        <f>VLOOKUP(B400,[2]Hoja6!$A$2:$C$493,3,0)</f>
        <v>861</v>
      </c>
      <c r="H400" s="11">
        <f>VLOOKUP(B400,[2]Hoja6!$A$2:$D$493,4,0)</f>
        <v>912</v>
      </c>
      <c r="I400" s="11">
        <f>VLOOKUP(B400,[2]Hoja6!$A$2:$E$493,5,0)</f>
        <v>0</v>
      </c>
      <c r="J400" s="11">
        <f>VLOOKUP(B400,[2]Hoja6!$A$2:$F$493,6,0)</f>
        <v>7350.16</v>
      </c>
      <c r="K400" s="11">
        <f t="shared" si="12"/>
        <v>9123.16</v>
      </c>
      <c r="L400" s="11">
        <f t="shared" si="13"/>
        <v>20876.84</v>
      </c>
      <c r="M400" s="46" t="s">
        <v>281</v>
      </c>
    </row>
    <row r="401" spans="1:13" x14ac:dyDescent="0.25">
      <c r="A401" s="42">
        <v>390</v>
      </c>
      <c r="B401" s="2" t="s">
        <v>483</v>
      </c>
      <c r="C401" s="20" t="s">
        <v>1195</v>
      </c>
      <c r="D401" s="20" t="s">
        <v>634</v>
      </c>
      <c r="E401" s="20" t="s">
        <v>813</v>
      </c>
      <c r="F401" s="11">
        <v>30000</v>
      </c>
      <c r="G401" s="11">
        <f>VLOOKUP(B401,[2]Hoja6!$A$2:$C$493,3,0)</f>
        <v>861</v>
      </c>
      <c r="H401" s="11">
        <f>VLOOKUP(B401,[2]Hoja6!$A$2:$D$493,4,0)</f>
        <v>912</v>
      </c>
      <c r="I401" s="11">
        <f>VLOOKUP(B401,[2]Hoja6!$A$2:$E$493,5,0)</f>
        <v>0</v>
      </c>
      <c r="J401" s="11">
        <f>VLOOKUP(B401,[2]Hoja6!$A$2:$F$493,6,0)</f>
        <v>25</v>
      </c>
      <c r="K401" s="11">
        <f t="shared" si="12"/>
        <v>1798</v>
      </c>
      <c r="L401" s="11">
        <f t="shared" si="13"/>
        <v>28202</v>
      </c>
      <c r="M401" s="46" t="s">
        <v>282</v>
      </c>
    </row>
    <row r="402" spans="1:13" x14ac:dyDescent="0.25">
      <c r="A402" s="42">
        <v>391</v>
      </c>
      <c r="B402" s="2" t="s">
        <v>492</v>
      </c>
      <c r="C402" s="20" t="s">
        <v>1195</v>
      </c>
      <c r="D402" s="20" t="s">
        <v>634</v>
      </c>
      <c r="E402" s="20" t="s">
        <v>813</v>
      </c>
      <c r="F402" s="11">
        <v>30000</v>
      </c>
      <c r="G402" s="11">
        <f>VLOOKUP(B402,[2]Hoja6!$A$2:$C$493,3,0)</f>
        <v>861</v>
      </c>
      <c r="H402" s="11">
        <f>VLOOKUP(B402,[2]Hoja6!$A$2:$D$493,4,0)</f>
        <v>912</v>
      </c>
      <c r="I402" s="11">
        <f>VLOOKUP(B402,[2]Hoja6!$A$2:$E$493,5,0)</f>
        <v>0</v>
      </c>
      <c r="J402" s="11">
        <f>VLOOKUP(B402,[2]Hoja6!$A$2:$F$493,6,0)</f>
        <v>7801.98</v>
      </c>
      <c r="K402" s="11">
        <f t="shared" si="12"/>
        <v>9574.98</v>
      </c>
      <c r="L402" s="11">
        <f t="shared" si="13"/>
        <v>20425.02</v>
      </c>
      <c r="M402" s="46" t="s">
        <v>282</v>
      </c>
    </row>
    <row r="403" spans="1:13" x14ac:dyDescent="0.25">
      <c r="A403" s="42">
        <v>392</v>
      </c>
      <c r="B403" s="2" t="s">
        <v>494</v>
      </c>
      <c r="C403" s="20" t="s">
        <v>1195</v>
      </c>
      <c r="D403" s="20" t="s">
        <v>1223</v>
      </c>
      <c r="E403" s="20" t="s">
        <v>813</v>
      </c>
      <c r="F403" s="11">
        <v>30000</v>
      </c>
      <c r="G403" s="11">
        <f>VLOOKUP(B403,[2]Hoja6!$A$2:$C$493,3,0)</f>
        <v>861</v>
      </c>
      <c r="H403" s="11">
        <f>VLOOKUP(B403,[2]Hoja6!$A$2:$D$493,4,0)</f>
        <v>912</v>
      </c>
      <c r="I403" s="11">
        <f>VLOOKUP(B403,[2]Hoja6!$A$2:$E$493,5,0)</f>
        <v>0</v>
      </c>
      <c r="J403" s="11">
        <f>VLOOKUP(B403,[2]Hoja6!$A$2:$F$493,6,0)</f>
        <v>3625</v>
      </c>
      <c r="K403" s="11">
        <f t="shared" si="12"/>
        <v>5398</v>
      </c>
      <c r="L403" s="11">
        <f t="shared" si="13"/>
        <v>24602</v>
      </c>
      <c r="M403" s="46" t="s">
        <v>282</v>
      </c>
    </row>
    <row r="404" spans="1:13" x14ac:dyDescent="0.25">
      <c r="A404" s="42">
        <v>393</v>
      </c>
      <c r="B404" s="2" t="s">
        <v>495</v>
      </c>
      <c r="C404" s="20" t="s">
        <v>1195</v>
      </c>
      <c r="D404" s="20" t="s">
        <v>634</v>
      </c>
      <c r="E404" s="20" t="s">
        <v>813</v>
      </c>
      <c r="F404" s="11">
        <v>30000</v>
      </c>
      <c r="G404" s="11">
        <f>VLOOKUP(B404,[2]Hoja6!$A$2:$C$493,3,0)</f>
        <v>861</v>
      </c>
      <c r="H404" s="11">
        <f>VLOOKUP(B404,[2]Hoja6!$A$2:$D$493,4,0)</f>
        <v>912</v>
      </c>
      <c r="I404" s="11">
        <f>VLOOKUP(B404,[2]Hoja6!$A$2:$E$493,5,0)</f>
        <v>0</v>
      </c>
      <c r="J404" s="11">
        <f>VLOOKUP(B404,[2]Hoja6!$A$2:$F$493,6,0)</f>
        <v>10442.869999999999</v>
      </c>
      <c r="K404" s="11">
        <f t="shared" si="12"/>
        <v>12215.869999999999</v>
      </c>
      <c r="L404" s="11">
        <f t="shared" si="13"/>
        <v>17784.13</v>
      </c>
      <c r="M404" s="46" t="s">
        <v>282</v>
      </c>
    </row>
    <row r="405" spans="1:13" x14ac:dyDescent="0.25">
      <c r="A405" s="42">
        <v>394</v>
      </c>
      <c r="B405" s="2" t="s">
        <v>759</v>
      </c>
      <c r="C405" s="20" t="s">
        <v>1195</v>
      </c>
      <c r="D405" s="20" t="s">
        <v>1223</v>
      </c>
      <c r="E405" s="20" t="s">
        <v>813</v>
      </c>
      <c r="F405" s="11">
        <v>25000</v>
      </c>
      <c r="G405" s="11">
        <f>VLOOKUP(B405,[2]Hoja6!$A$2:$C$493,3,0)</f>
        <v>717.5</v>
      </c>
      <c r="H405" s="11">
        <f>VLOOKUP(B405,[2]Hoja6!$A$2:$D$493,4,0)</f>
        <v>760</v>
      </c>
      <c r="I405" s="11">
        <f>VLOOKUP(B405,[2]Hoja6!$A$2:$E$493,5,0)</f>
        <v>0</v>
      </c>
      <c r="J405" s="11">
        <f>VLOOKUP(B405,[2]Hoja6!$A$2:$F$493,6,0)</f>
        <v>5707.75</v>
      </c>
      <c r="K405" s="11">
        <f t="shared" si="12"/>
        <v>7185.25</v>
      </c>
      <c r="L405" s="11">
        <f t="shared" si="13"/>
        <v>17814.75</v>
      </c>
      <c r="M405" s="46" t="s">
        <v>282</v>
      </c>
    </row>
    <row r="406" spans="1:13" x14ac:dyDescent="0.25">
      <c r="A406" s="42">
        <v>395</v>
      </c>
      <c r="B406" s="2" t="s">
        <v>760</v>
      </c>
      <c r="C406" s="20" t="s">
        <v>1195</v>
      </c>
      <c r="D406" s="20" t="s">
        <v>634</v>
      </c>
      <c r="E406" s="20" t="s">
        <v>813</v>
      </c>
      <c r="F406" s="11">
        <v>25000</v>
      </c>
      <c r="G406" s="11">
        <f>VLOOKUP(B406,[2]Hoja6!$A$2:$C$493,3,0)</f>
        <v>717.5</v>
      </c>
      <c r="H406" s="11">
        <f>VLOOKUP(B406,[2]Hoja6!$A$2:$D$493,4,0)</f>
        <v>760</v>
      </c>
      <c r="I406" s="11">
        <f>VLOOKUP(B406,[2]Hoja6!$A$2:$E$493,5,0)</f>
        <v>0</v>
      </c>
      <c r="J406" s="11">
        <f>VLOOKUP(B406,[2]Hoja6!$A$2:$F$493,6,0)</f>
        <v>25</v>
      </c>
      <c r="K406" s="11">
        <f t="shared" si="12"/>
        <v>1502.5</v>
      </c>
      <c r="L406" s="11">
        <f t="shared" si="13"/>
        <v>23497.5</v>
      </c>
      <c r="M406" s="46" t="s">
        <v>282</v>
      </c>
    </row>
    <row r="407" spans="1:13" x14ac:dyDescent="0.25">
      <c r="A407" s="42">
        <v>396</v>
      </c>
      <c r="B407" s="2" t="s">
        <v>857</v>
      </c>
      <c r="C407" s="20" t="s">
        <v>1195</v>
      </c>
      <c r="D407" s="20" t="s">
        <v>1223</v>
      </c>
      <c r="E407" s="20" t="s">
        <v>813</v>
      </c>
      <c r="F407" s="11">
        <v>25000</v>
      </c>
      <c r="G407" s="11">
        <f>VLOOKUP(B407,[2]Hoja6!$A$2:$C$493,3,0)</f>
        <v>717.5</v>
      </c>
      <c r="H407" s="11">
        <f>VLOOKUP(B407,[2]Hoja6!$A$2:$D$493,4,0)</f>
        <v>760</v>
      </c>
      <c r="I407" s="11">
        <f>VLOOKUP(B407,[2]Hoja6!$A$2:$E$493,5,0)</f>
        <v>0</v>
      </c>
      <c r="J407" s="11">
        <f>VLOOKUP(B407,[2]Hoja6!$A$2:$F$493,6,0)</f>
        <v>775</v>
      </c>
      <c r="K407" s="11">
        <f t="shared" si="12"/>
        <v>2252.5</v>
      </c>
      <c r="L407" s="11">
        <f t="shared" si="13"/>
        <v>22747.5</v>
      </c>
      <c r="M407" s="46" t="s">
        <v>282</v>
      </c>
    </row>
    <row r="408" spans="1:13" x14ac:dyDescent="0.25">
      <c r="A408" s="42">
        <v>397</v>
      </c>
      <c r="B408" s="2" t="s">
        <v>1033</v>
      </c>
      <c r="C408" s="20" t="s">
        <v>1195</v>
      </c>
      <c r="D408" s="20" t="s">
        <v>1093</v>
      </c>
      <c r="E408" s="20" t="s">
        <v>813</v>
      </c>
      <c r="F408" s="11">
        <v>20000</v>
      </c>
      <c r="G408" s="11">
        <f>VLOOKUP(B408,[2]Hoja6!$A$2:$C$493,3,0)</f>
        <v>574</v>
      </c>
      <c r="H408" s="11">
        <f>VLOOKUP(B408,[2]Hoja6!$A$2:$D$493,4,0)</f>
        <v>608</v>
      </c>
      <c r="I408" s="11">
        <f>VLOOKUP(B408,[2]Hoja6!$A$2:$E$493,5,0)</f>
        <v>0</v>
      </c>
      <c r="J408" s="11">
        <f>VLOOKUP(B408,[2]Hoja6!$A$2:$F$493,6,0)</f>
        <v>1933.61</v>
      </c>
      <c r="K408" s="11">
        <f t="shared" si="12"/>
        <v>3115.6099999999997</v>
      </c>
      <c r="L408" s="11">
        <f t="shared" si="13"/>
        <v>16884.39</v>
      </c>
      <c r="M408" s="46" t="s">
        <v>282</v>
      </c>
    </row>
    <row r="409" spans="1:13" x14ac:dyDescent="0.25">
      <c r="A409" s="42">
        <v>398</v>
      </c>
      <c r="B409" s="2" t="s">
        <v>1015</v>
      </c>
      <c r="C409" s="20" t="s">
        <v>1195</v>
      </c>
      <c r="D409" s="20" t="s">
        <v>1093</v>
      </c>
      <c r="E409" s="20" t="s">
        <v>813</v>
      </c>
      <c r="F409" s="11">
        <v>20000</v>
      </c>
      <c r="G409" s="11">
        <f>VLOOKUP(B409,[2]Hoja6!$A$2:$C$493,3,0)</f>
        <v>574</v>
      </c>
      <c r="H409" s="11">
        <f>VLOOKUP(B409,[2]Hoja6!$A$2:$D$493,4,0)</f>
        <v>608</v>
      </c>
      <c r="I409" s="11">
        <f>VLOOKUP(B409,[2]Hoja6!$A$2:$E$493,5,0)</f>
        <v>0</v>
      </c>
      <c r="J409" s="11">
        <f>VLOOKUP(B409,[2]Hoja6!$A$2:$F$493,6,0)</f>
        <v>825</v>
      </c>
      <c r="K409" s="11">
        <f t="shared" si="12"/>
        <v>2007</v>
      </c>
      <c r="L409" s="11">
        <f t="shared" si="13"/>
        <v>17993</v>
      </c>
      <c r="M409" s="46" t="s">
        <v>282</v>
      </c>
    </row>
    <row r="410" spans="1:13" x14ac:dyDescent="0.25">
      <c r="A410" s="42">
        <v>399</v>
      </c>
      <c r="B410" s="2" t="s">
        <v>1425</v>
      </c>
      <c r="C410" s="20" t="s">
        <v>956</v>
      </c>
      <c r="D410" s="20" t="s">
        <v>1106</v>
      </c>
      <c r="E410" s="20" t="s">
        <v>813</v>
      </c>
      <c r="F410" s="11">
        <v>20000</v>
      </c>
      <c r="G410" s="11">
        <f>VLOOKUP(B410,[2]Hoja6!$A$2:$C$493,3,0)</f>
        <v>574</v>
      </c>
      <c r="H410" s="11">
        <f>VLOOKUP(B410,[2]Hoja6!$A$2:$D$493,4,0)</f>
        <v>608</v>
      </c>
      <c r="I410" s="11">
        <f>VLOOKUP(B410,[2]Hoja6!$A$2:$E$493,5,0)</f>
        <v>0</v>
      </c>
      <c r="J410" s="11">
        <f>VLOOKUP(B410,[2]Hoja6!$A$2:$F$493,6,0)</f>
        <v>25</v>
      </c>
      <c r="K410" s="11">
        <f t="shared" si="12"/>
        <v>1207</v>
      </c>
      <c r="L410" s="11">
        <f t="shared" si="13"/>
        <v>18793</v>
      </c>
      <c r="M410" s="56" t="s">
        <v>282</v>
      </c>
    </row>
    <row r="411" spans="1:13" x14ac:dyDescent="0.25">
      <c r="A411" s="42">
        <v>400</v>
      </c>
      <c r="B411" s="2" t="s">
        <v>794</v>
      </c>
      <c r="C411" s="20" t="s">
        <v>956</v>
      </c>
      <c r="D411" s="20" t="s">
        <v>1223</v>
      </c>
      <c r="E411" s="20" t="s">
        <v>813</v>
      </c>
      <c r="F411" s="11">
        <v>20000</v>
      </c>
      <c r="G411" s="11">
        <f>VLOOKUP(B411,[2]Hoja6!$A$2:$C$493,3,0)</f>
        <v>574</v>
      </c>
      <c r="H411" s="11">
        <f>VLOOKUP(B411,[2]Hoja6!$A$2:$D$493,4,0)</f>
        <v>608</v>
      </c>
      <c r="I411" s="11">
        <f>VLOOKUP(B411,[2]Hoja6!$A$2:$E$493,5,0)</f>
        <v>0</v>
      </c>
      <c r="J411" s="11">
        <f>VLOOKUP(B411,[2]Hoja6!$A$2:$F$493,6,0)</f>
        <v>4065.63</v>
      </c>
      <c r="K411" s="11">
        <f t="shared" si="12"/>
        <v>5247.63</v>
      </c>
      <c r="L411" s="11">
        <f t="shared" si="13"/>
        <v>14752.369999999999</v>
      </c>
      <c r="M411" s="46" t="s">
        <v>281</v>
      </c>
    </row>
    <row r="412" spans="1:13" x14ac:dyDescent="0.25">
      <c r="A412" s="42">
        <v>401</v>
      </c>
      <c r="B412" s="2" t="s">
        <v>795</v>
      </c>
      <c r="C412" s="20" t="s">
        <v>956</v>
      </c>
      <c r="D412" s="20" t="s">
        <v>1223</v>
      </c>
      <c r="E412" s="20" t="s">
        <v>813</v>
      </c>
      <c r="F412" s="11">
        <v>20000</v>
      </c>
      <c r="G412" s="11">
        <f>VLOOKUP(B412,[2]Hoja6!$A$2:$C$493,3,0)</f>
        <v>574</v>
      </c>
      <c r="H412" s="11">
        <f>VLOOKUP(B412,[2]Hoja6!$A$2:$D$493,4,0)</f>
        <v>608</v>
      </c>
      <c r="I412" s="11">
        <f>VLOOKUP(B412,[2]Hoja6!$A$2:$E$493,5,0)</f>
        <v>0</v>
      </c>
      <c r="J412" s="11">
        <f>VLOOKUP(B412,[2]Hoja6!$A$2:$F$493,6,0)</f>
        <v>1933.88</v>
      </c>
      <c r="K412" s="11">
        <f t="shared" si="12"/>
        <v>3115.88</v>
      </c>
      <c r="L412" s="11">
        <f t="shared" si="13"/>
        <v>16884.12</v>
      </c>
      <c r="M412" s="46" t="s">
        <v>282</v>
      </c>
    </row>
    <row r="413" spans="1:13" x14ac:dyDescent="0.25">
      <c r="A413" s="42">
        <v>402</v>
      </c>
      <c r="B413" s="2" t="s">
        <v>796</v>
      </c>
      <c r="C413" s="20" t="s">
        <v>956</v>
      </c>
      <c r="D413" s="20" t="s">
        <v>1223</v>
      </c>
      <c r="E413" s="20" t="s">
        <v>813</v>
      </c>
      <c r="F413" s="11">
        <v>20000</v>
      </c>
      <c r="G413" s="11">
        <f>VLOOKUP(B413,[2]Hoja6!$A$2:$C$493,3,0)</f>
        <v>574</v>
      </c>
      <c r="H413" s="11">
        <f>VLOOKUP(B413,[2]Hoja6!$A$2:$D$493,4,0)</f>
        <v>608</v>
      </c>
      <c r="I413" s="11">
        <f>VLOOKUP(B413,[2]Hoja6!$A$2:$E$493,5,0)</f>
        <v>0</v>
      </c>
      <c r="J413" s="11">
        <f>VLOOKUP(B413,[2]Hoja6!$A$2:$F$493,6,0)</f>
        <v>2857.83</v>
      </c>
      <c r="K413" s="11">
        <f t="shared" si="12"/>
        <v>4039.83</v>
      </c>
      <c r="L413" s="11">
        <f t="shared" si="13"/>
        <v>15960.17</v>
      </c>
      <c r="M413" s="46" t="s">
        <v>281</v>
      </c>
    </row>
    <row r="414" spans="1:13" x14ac:dyDescent="0.25">
      <c r="A414" s="42">
        <v>403</v>
      </c>
      <c r="B414" s="2" t="s">
        <v>797</v>
      </c>
      <c r="C414" s="20" t="s">
        <v>956</v>
      </c>
      <c r="D414" s="20" t="s">
        <v>1223</v>
      </c>
      <c r="E414" s="20" t="s">
        <v>813</v>
      </c>
      <c r="F414" s="11">
        <v>20000</v>
      </c>
      <c r="G414" s="11">
        <f>VLOOKUP(B414,[2]Hoja6!$A$2:$C$493,3,0)</f>
        <v>574</v>
      </c>
      <c r="H414" s="11">
        <f>VLOOKUP(B414,[2]Hoja6!$A$2:$D$493,4,0)</f>
        <v>608</v>
      </c>
      <c r="I414" s="11">
        <f>VLOOKUP(B414,[2]Hoja6!$A$2:$E$493,5,0)</f>
        <v>0</v>
      </c>
      <c r="J414" s="11">
        <f>VLOOKUP(B414,[2]Hoja6!$A$2:$F$493,6,0)</f>
        <v>4085.46</v>
      </c>
      <c r="K414" s="11">
        <f t="shared" si="12"/>
        <v>5267.46</v>
      </c>
      <c r="L414" s="11">
        <f t="shared" si="13"/>
        <v>14732.54</v>
      </c>
      <c r="M414" s="46" t="s">
        <v>282</v>
      </c>
    </row>
    <row r="415" spans="1:13" x14ac:dyDescent="0.25">
      <c r="A415" s="42">
        <v>404</v>
      </c>
      <c r="B415" s="2" t="s">
        <v>798</v>
      </c>
      <c r="C415" s="20" t="s">
        <v>956</v>
      </c>
      <c r="D415" s="20" t="s">
        <v>1223</v>
      </c>
      <c r="E415" s="20" t="s">
        <v>813</v>
      </c>
      <c r="F415" s="11">
        <v>20000</v>
      </c>
      <c r="G415" s="11">
        <f>VLOOKUP(B415,[2]Hoja6!$A$2:$C$493,3,0)</f>
        <v>574</v>
      </c>
      <c r="H415" s="11">
        <f>VLOOKUP(B415,[2]Hoja6!$A$2:$D$493,4,0)</f>
        <v>608</v>
      </c>
      <c r="I415" s="11">
        <f>VLOOKUP(B415,[2]Hoja6!$A$2:$E$493,5,0)</f>
        <v>0</v>
      </c>
      <c r="J415" s="11">
        <f>VLOOKUP(B415,[2]Hoja6!$A$2:$F$493,6,0)</f>
        <v>4755.53</v>
      </c>
      <c r="K415" s="11">
        <f t="shared" si="12"/>
        <v>5937.53</v>
      </c>
      <c r="L415" s="11">
        <f t="shared" si="13"/>
        <v>14062.470000000001</v>
      </c>
      <c r="M415" s="46" t="s">
        <v>282</v>
      </c>
    </row>
    <row r="416" spans="1:13" x14ac:dyDescent="0.25">
      <c r="A416" s="42">
        <v>405</v>
      </c>
      <c r="B416" s="2" t="s">
        <v>799</v>
      </c>
      <c r="C416" s="20" t="s">
        <v>956</v>
      </c>
      <c r="D416" s="20" t="s">
        <v>1223</v>
      </c>
      <c r="E416" s="20" t="s">
        <v>813</v>
      </c>
      <c r="F416" s="11">
        <v>20000</v>
      </c>
      <c r="G416" s="11">
        <f>VLOOKUP(B416,[2]Hoja6!$A$2:$C$493,3,0)</f>
        <v>574</v>
      </c>
      <c r="H416" s="11">
        <f>VLOOKUP(B416,[2]Hoja6!$A$2:$D$493,4,0)</f>
        <v>608</v>
      </c>
      <c r="I416" s="11">
        <f>VLOOKUP(B416,[2]Hoja6!$A$2:$E$493,5,0)</f>
        <v>0</v>
      </c>
      <c r="J416" s="11">
        <f>VLOOKUP(B416,[2]Hoja6!$A$2:$F$493,6,0)</f>
        <v>2825</v>
      </c>
      <c r="K416" s="11">
        <f t="shared" si="12"/>
        <v>4007</v>
      </c>
      <c r="L416" s="11">
        <f t="shared" si="13"/>
        <v>15993</v>
      </c>
      <c r="M416" s="46" t="s">
        <v>282</v>
      </c>
    </row>
    <row r="417" spans="1:13" x14ac:dyDescent="0.25">
      <c r="A417" s="42">
        <v>406</v>
      </c>
      <c r="B417" s="2" t="s">
        <v>800</v>
      </c>
      <c r="C417" s="20" t="s">
        <v>956</v>
      </c>
      <c r="D417" s="20" t="s">
        <v>1223</v>
      </c>
      <c r="E417" s="20" t="s">
        <v>813</v>
      </c>
      <c r="F417" s="11">
        <v>20000</v>
      </c>
      <c r="G417" s="11">
        <f>VLOOKUP(B417,[2]Hoja6!$A$2:$C$493,3,0)</f>
        <v>574</v>
      </c>
      <c r="H417" s="11">
        <f>VLOOKUP(B417,[2]Hoja6!$A$2:$D$493,4,0)</f>
        <v>608</v>
      </c>
      <c r="I417" s="11">
        <f>VLOOKUP(B417,[2]Hoja6!$A$2:$E$493,5,0)</f>
        <v>0</v>
      </c>
      <c r="J417" s="11">
        <f>VLOOKUP(B417,[2]Hoja6!$A$2:$F$493,6,0)</f>
        <v>2025</v>
      </c>
      <c r="K417" s="11">
        <f t="shared" si="12"/>
        <v>3207</v>
      </c>
      <c r="L417" s="11">
        <f t="shared" si="13"/>
        <v>16793</v>
      </c>
      <c r="M417" s="46" t="s">
        <v>282</v>
      </c>
    </row>
    <row r="418" spans="1:13" x14ac:dyDescent="0.25">
      <c r="A418" s="42">
        <v>407</v>
      </c>
      <c r="B418" s="2" t="s">
        <v>815</v>
      </c>
      <c r="C418" s="20" t="s">
        <v>956</v>
      </c>
      <c r="D418" s="20" t="s">
        <v>1223</v>
      </c>
      <c r="E418" s="20" t="s">
        <v>813</v>
      </c>
      <c r="F418" s="11">
        <v>20000</v>
      </c>
      <c r="G418" s="11">
        <f>VLOOKUP(B418,[2]Hoja6!$A$2:$C$493,3,0)</f>
        <v>574</v>
      </c>
      <c r="H418" s="11">
        <f>VLOOKUP(B418,[2]Hoja6!$A$2:$D$493,4,0)</f>
        <v>608</v>
      </c>
      <c r="I418" s="11">
        <f>VLOOKUP(B418,[2]Hoja6!$A$2:$E$493,5,0)</f>
        <v>0</v>
      </c>
      <c r="J418" s="11">
        <f>VLOOKUP(B418,[2]Hoja6!$A$2:$F$493,6,0)</f>
        <v>2556.25</v>
      </c>
      <c r="K418" s="11">
        <f t="shared" si="12"/>
        <v>3738.25</v>
      </c>
      <c r="L418" s="11">
        <f t="shared" si="13"/>
        <v>16261.75</v>
      </c>
      <c r="M418" s="46" t="s">
        <v>282</v>
      </c>
    </row>
    <row r="419" spans="1:13" x14ac:dyDescent="0.25">
      <c r="A419" s="42">
        <v>408</v>
      </c>
      <c r="B419" s="2" t="s">
        <v>801</v>
      </c>
      <c r="C419" s="20" t="s">
        <v>956</v>
      </c>
      <c r="D419" s="20" t="s">
        <v>1223</v>
      </c>
      <c r="E419" s="20" t="s">
        <v>813</v>
      </c>
      <c r="F419" s="11">
        <v>20000</v>
      </c>
      <c r="G419" s="11">
        <f>VLOOKUP(B419,[2]Hoja6!$A$2:$C$493,3,0)</f>
        <v>574</v>
      </c>
      <c r="H419" s="11">
        <f>VLOOKUP(B419,[2]Hoja6!$A$2:$D$493,4,0)</f>
        <v>608</v>
      </c>
      <c r="I419" s="11">
        <f>VLOOKUP(B419,[2]Hoja6!$A$2:$E$493,5,0)</f>
        <v>0</v>
      </c>
      <c r="J419" s="11">
        <f>VLOOKUP(B419,[2]Hoja6!$A$2:$F$493,6,0)</f>
        <v>4962.05</v>
      </c>
      <c r="K419" s="11">
        <f t="shared" si="12"/>
        <v>6144.05</v>
      </c>
      <c r="L419" s="11">
        <f t="shared" si="13"/>
        <v>13855.95</v>
      </c>
      <c r="M419" s="46" t="s">
        <v>282</v>
      </c>
    </row>
    <row r="420" spans="1:13" x14ac:dyDescent="0.25">
      <c r="A420" s="42">
        <v>409</v>
      </c>
      <c r="B420" s="2" t="s">
        <v>802</v>
      </c>
      <c r="C420" s="20" t="s">
        <v>956</v>
      </c>
      <c r="D420" s="20" t="s">
        <v>1223</v>
      </c>
      <c r="E420" s="20" t="s">
        <v>813</v>
      </c>
      <c r="F420" s="11">
        <v>20000</v>
      </c>
      <c r="G420" s="11">
        <f>VLOOKUP(B420,[2]Hoja6!$A$2:$C$493,3,0)</f>
        <v>574</v>
      </c>
      <c r="H420" s="11">
        <f>VLOOKUP(B420,[2]Hoja6!$A$2:$D$493,4,0)</f>
        <v>608</v>
      </c>
      <c r="I420" s="11">
        <f>VLOOKUP(B420,[2]Hoja6!$A$2:$E$493,5,0)</f>
        <v>0</v>
      </c>
      <c r="J420" s="11">
        <f>VLOOKUP(B420,[2]Hoja6!$A$2:$F$493,6,0)</f>
        <v>1025</v>
      </c>
      <c r="K420" s="11">
        <f t="shared" si="12"/>
        <v>2207</v>
      </c>
      <c r="L420" s="11">
        <f t="shared" si="13"/>
        <v>17793</v>
      </c>
      <c r="M420" s="46" t="s">
        <v>282</v>
      </c>
    </row>
    <row r="421" spans="1:13" x14ac:dyDescent="0.25">
      <c r="A421" s="42">
        <v>410</v>
      </c>
      <c r="B421" s="2" t="s">
        <v>803</v>
      </c>
      <c r="C421" s="20" t="s">
        <v>956</v>
      </c>
      <c r="D421" s="20" t="s">
        <v>1223</v>
      </c>
      <c r="E421" s="20" t="s">
        <v>813</v>
      </c>
      <c r="F421" s="11">
        <v>20000</v>
      </c>
      <c r="G421" s="11">
        <f>VLOOKUP(B421,[2]Hoja6!$A$2:$C$493,3,0)</f>
        <v>574</v>
      </c>
      <c r="H421" s="11">
        <f>VLOOKUP(B421,[2]Hoja6!$A$2:$D$493,4,0)</f>
        <v>608</v>
      </c>
      <c r="I421" s="11">
        <f>VLOOKUP(B421,[2]Hoja6!$A$2:$E$493,5,0)</f>
        <v>0</v>
      </c>
      <c r="J421" s="11">
        <f>VLOOKUP(B421,[2]Hoja6!$A$2:$F$493,6,0)</f>
        <v>1025</v>
      </c>
      <c r="K421" s="11">
        <f t="shared" si="12"/>
        <v>2207</v>
      </c>
      <c r="L421" s="11">
        <f t="shared" si="13"/>
        <v>17793</v>
      </c>
      <c r="M421" s="46" t="s">
        <v>282</v>
      </c>
    </row>
    <row r="422" spans="1:13" x14ac:dyDescent="0.25">
      <c r="A422" s="42">
        <v>411</v>
      </c>
      <c r="B422" s="2" t="s">
        <v>804</v>
      </c>
      <c r="C422" s="20" t="s">
        <v>956</v>
      </c>
      <c r="D422" s="20" t="s">
        <v>1223</v>
      </c>
      <c r="E422" s="20" t="s">
        <v>813</v>
      </c>
      <c r="F422" s="11">
        <v>20000</v>
      </c>
      <c r="G422" s="11">
        <f>VLOOKUP(B422,[2]Hoja6!$A$2:$C$493,3,0)</f>
        <v>574</v>
      </c>
      <c r="H422" s="11">
        <f>VLOOKUP(B422,[2]Hoja6!$A$2:$D$493,4,0)</f>
        <v>608</v>
      </c>
      <c r="I422" s="11">
        <f>VLOOKUP(B422,[2]Hoja6!$A$2:$E$493,5,0)</f>
        <v>0</v>
      </c>
      <c r="J422" s="11">
        <f>VLOOKUP(B422,[2]Hoja6!$A$2:$F$493,6,0)</f>
        <v>3153.29</v>
      </c>
      <c r="K422" s="11">
        <f t="shared" si="12"/>
        <v>4335.29</v>
      </c>
      <c r="L422" s="11">
        <f t="shared" si="13"/>
        <v>15664.71</v>
      </c>
      <c r="M422" s="46" t="s">
        <v>282</v>
      </c>
    </row>
    <row r="423" spans="1:13" x14ac:dyDescent="0.25">
      <c r="A423" s="42">
        <v>412</v>
      </c>
      <c r="B423" s="2" t="s">
        <v>805</v>
      </c>
      <c r="C423" s="20" t="s">
        <v>956</v>
      </c>
      <c r="D423" s="20" t="s">
        <v>1223</v>
      </c>
      <c r="E423" s="20" t="s">
        <v>813</v>
      </c>
      <c r="F423" s="11">
        <v>20000</v>
      </c>
      <c r="G423" s="11">
        <f>VLOOKUP(B423,[2]Hoja6!$A$2:$C$493,3,0)</f>
        <v>574</v>
      </c>
      <c r="H423" s="11">
        <f>VLOOKUP(B423,[2]Hoja6!$A$2:$D$493,4,0)</f>
        <v>608</v>
      </c>
      <c r="I423" s="11">
        <f>VLOOKUP(B423,[2]Hoja6!$A$2:$E$493,5,0)</f>
        <v>0</v>
      </c>
      <c r="J423" s="11">
        <f>VLOOKUP(B423,[2]Hoja6!$A$2:$F$493,6,0)</f>
        <v>7637.65</v>
      </c>
      <c r="K423" s="11">
        <f t="shared" si="12"/>
        <v>8819.65</v>
      </c>
      <c r="L423" s="11">
        <f t="shared" si="13"/>
        <v>11180.35</v>
      </c>
      <c r="M423" s="46" t="s">
        <v>282</v>
      </c>
    </row>
    <row r="424" spans="1:13" ht="15" customHeight="1" x14ac:dyDescent="0.25">
      <c r="A424" s="42">
        <v>413</v>
      </c>
      <c r="B424" s="2" t="s">
        <v>429</v>
      </c>
      <c r="C424" s="20" t="s">
        <v>956</v>
      </c>
      <c r="D424" s="20" t="s">
        <v>1223</v>
      </c>
      <c r="E424" s="20" t="s">
        <v>813</v>
      </c>
      <c r="F424" s="11">
        <v>30000</v>
      </c>
      <c r="G424" s="11">
        <f>VLOOKUP(B424,[2]Hoja6!$A$2:$C$493,3,0)</f>
        <v>861</v>
      </c>
      <c r="H424" s="11">
        <f>VLOOKUP(B424,[2]Hoja6!$A$2:$D$493,4,0)</f>
        <v>912</v>
      </c>
      <c r="I424" s="11">
        <f>VLOOKUP(B424,[2]Hoja6!$A$2:$E$493,5,0)</f>
        <v>0</v>
      </c>
      <c r="J424" s="11">
        <f>VLOOKUP(B424,[2]Hoja6!$A$2:$F$493,6,0)</f>
        <v>1225</v>
      </c>
      <c r="K424" s="11">
        <f t="shared" si="12"/>
        <v>2998</v>
      </c>
      <c r="L424" s="11">
        <f t="shared" si="13"/>
        <v>27002</v>
      </c>
      <c r="M424" s="46" t="s">
        <v>282</v>
      </c>
    </row>
    <row r="425" spans="1:13" ht="15" customHeight="1" x14ac:dyDescent="0.25">
      <c r="A425" s="42">
        <v>414</v>
      </c>
      <c r="B425" s="2" t="s">
        <v>575</v>
      </c>
      <c r="C425" s="20" t="s">
        <v>956</v>
      </c>
      <c r="D425" s="20" t="s">
        <v>1223</v>
      </c>
      <c r="E425" s="20" t="s">
        <v>813</v>
      </c>
      <c r="F425" s="11">
        <v>30000</v>
      </c>
      <c r="G425" s="11">
        <f>VLOOKUP(B425,[2]Hoja6!$A$2:$C$493,3,0)</f>
        <v>861</v>
      </c>
      <c r="H425" s="11">
        <f>VLOOKUP(B425,[2]Hoja6!$A$2:$D$493,4,0)</f>
        <v>912</v>
      </c>
      <c r="I425" s="11">
        <f>VLOOKUP(B425,[2]Hoja6!$A$2:$E$493,5,0)</f>
        <v>0</v>
      </c>
      <c r="J425" s="11">
        <f>VLOOKUP(B425,[2]Hoja6!$A$2:$F$493,6,0)</f>
        <v>2725</v>
      </c>
      <c r="K425" s="11">
        <f t="shared" si="12"/>
        <v>4498</v>
      </c>
      <c r="L425" s="11">
        <f t="shared" si="13"/>
        <v>25502</v>
      </c>
      <c r="M425" s="46" t="s">
        <v>282</v>
      </c>
    </row>
    <row r="426" spans="1:13" ht="15" customHeight="1" x14ac:dyDescent="0.25">
      <c r="A426" s="42">
        <v>415</v>
      </c>
      <c r="B426" s="2" t="s">
        <v>632</v>
      </c>
      <c r="C426" s="20" t="s">
        <v>956</v>
      </c>
      <c r="D426" s="20" t="s">
        <v>1223</v>
      </c>
      <c r="E426" s="20" t="s">
        <v>813</v>
      </c>
      <c r="F426" s="11">
        <v>30000</v>
      </c>
      <c r="G426" s="11">
        <f>VLOOKUP(B426,[2]Hoja6!$A$2:$C$493,3,0)</f>
        <v>861</v>
      </c>
      <c r="H426" s="11">
        <f>VLOOKUP(B426,[2]Hoja6!$A$2:$D$493,4,0)</f>
        <v>912</v>
      </c>
      <c r="I426" s="11">
        <f>VLOOKUP(B426,[2]Hoja6!$A$2:$E$493,5,0)</f>
        <v>0</v>
      </c>
      <c r="J426" s="11">
        <f>VLOOKUP(B426,[2]Hoja6!$A$2:$F$493,6,0)</f>
        <v>7125.85</v>
      </c>
      <c r="K426" s="11">
        <f t="shared" si="12"/>
        <v>8898.85</v>
      </c>
      <c r="L426" s="11">
        <f t="shared" si="13"/>
        <v>21101.15</v>
      </c>
      <c r="M426" s="46" t="s">
        <v>282</v>
      </c>
    </row>
    <row r="427" spans="1:13" ht="15" customHeight="1" x14ac:dyDescent="0.25">
      <c r="A427" s="42">
        <v>416</v>
      </c>
      <c r="B427" s="2" t="s">
        <v>523</v>
      </c>
      <c r="C427" s="20" t="s">
        <v>956</v>
      </c>
      <c r="D427" s="20" t="s">
        <v>1223</v>
      </c>
      <c r="E427" s="20" t="s">
        <v>813</v>
      </c>
      <c r="F427" s="11">
        <v>30000</v>
      </c>
      <c r="G427" s="11">
        <f>VLOOKUP(B427,[2]Hoja6!$A$2:$C$493,3,0)</f>
        <v>861</v>
      </c>
      <c r="H427" s="11">
        <f>VLOOKUP(B427,[2]Hoja6!$A$2:$D$493,4,0)</f>
        <v>912</v>
      </c>
      <c r="I427" s="11">
        <f>VLOOKUP(B427,[2]Hoja6!$A$2:$E$493,5,0)</f>
        <v>0</v>
      </c>
      <c r="J427" s="11">
        <f>VLOOKUP(B427,[2]Hoja6!$A$2:$F$493,6,0)</f>
        <v>2945.45</v>
      </c>
      <c r="K427" s="11">
        <f t="shared" si="12"/>
        <v>4718.45</v>
      </c>
      <c r="L427" s="11">
        <f t="shared" si="13"/>
        <v>25281.55</v>
      </c>
      <c r="M427" s="46" t="s">
        <v>282</v>
      </c>
    </row>
    <row r="428" spans="1:13" ht="15" customHeight="1" x14ac:dyDescent="0.25">
      <c r="A428" s="42">
        <v>417</v>
      </c>
      <c r="B428" s="2" t="s">
        <v>432</v>
      </c>
      <c r="C428" s="20" t="s">
        <v>956</v>
      </c>
      <c r="D428" s="20" t="s">
        <v>1223</v>
      </c>
      <c r="E428" s="20" t="s">
        <v>813</v>
      </c>
      <c r="F428" s="11">
        <v>30000</v>
      </c>
      <c r="G428" s="11">
        <f>VLOOKUP(B428,[2]Hoja6!$A$2:$C$493,3,0)</f>
        <v>861</v>
      </c>
      <c r="H428" s="11">
        <f>VLOOKUP(B428,[2]Hoja6!$A$2:$D$493,4,0)</f>
        <v>912</v>
      </c>
      <c r="I428" s="11">
        <f>VLOOKUP(B428,[2]Hoja6!$A$2:$E$493,5,0)</f>
        <v>0</v>
      </c>
      <c r="J428" s="11">
        <f>VLOOKUP(B428,[2]Hoja6!$A$2:$F$493,6,0)</f>
        <v>925</v>
      </c>
      <c r="K428" s="11">
        <f t="shared" si="12"/>
        <v>2698</v>
      </c>
      <c r="L428" s="11">
        <f t="shared" si="13"/>
        <v>27302</v>
      </c>
      <c r="M428" s="46" t="s">
        <v>282</v>
      </c>
    </row>
    <row r="429" spans="1:13" x14ac:dyDescent="0.25">
      <c r="A429" s="42">
        <v>418</v>
      </c>
      <c r="B429" s="2" t="s">
        <v>435</v>
      </c>
      <c r="C429" s="20" t="s">
        <v>956</v>
      </c>
      <c r="D429" s="20" t="s">
        <v>1223</v>
      </c>
      <c r="E429" s="20" t="s">
        <v>813</v>
      </c>
      <c r="F429" s="11">
        <v>30000</v>
      </c>
      <c r="G429" s="11">
        <f>VLOOKUP(B429,[2]Hoja6!$A$2:$C$493,3,0)</f>
        <v>861</v>
      </c>
      <c r="H429" s="11">
        <f>VLOOKUP(B429,[2]Hoja6!$A$2:$D$493,4,0)</f>
        <v>912</v>
      </c>
      <c r="I429" s="11">
        <f>VLOOKUP(B429,[2]Hoja6!$A$2:$E$493,5,0)</f>
        <v>0</v>
      </c>
      <c r="J429" s="11">
        <f>VLOOKUP(B429,[2]Hoja6!$A$2:$F$493,6,0)</f>
        <v>3925.75</v>
      </c>
      <c r="K429" s="11">
        <f t="shared" si="12"/>
        <v>5698.75</v>
      </c>
      <c r="L429" s="11">
        <f t="shared" si="13"/>
        <v>24301.25</v>
      </c>
      <c r="M429" s="46" t="s">
        <v>282</v>
      </c>
    </row>
    <row r="430" spans="1:13" ht="15" customHeight="1" x14ac:dyDescent="0.25">
      <c r="A430" s="42">
        <v>419</v>
      </c>
      <c r="B430" s="2" t="s">
        <v>436</v>
      </c>
      <c r="C430" s="20" t="s">
        <v>956</v>
      </c>
      <c r="D430" s="20" t="s">
        <v>1223</v>
      </c>
      <c r="E430" s="20" t="s">
        <v>813</v>
      </c>
      <c r="F430" s="11">
        <v>30000</v>
      </c>
      <c r="G430" s="11">
        <f>VLOOKUP(B430,[2]Hoja6!$A$2:$C$493,3,0)</f>
        <v>861</v>
      </c>
      <c r="H430" s="11">
        <f>VLOOKUP(B430,[2]Hoja6!$A$2:$D$493,4,0)</f>
        <v>912</v>
      </c>
      <c r="I430" s="11">
        <f>VLOOKUP(B430,[2]Hoja6!$A$2:$E$493,5,0)</f>
        <v>0</v>
      </c>
      <c r="J430" s="11">
        <f>VLOOKUP(B430,[2]Hoja6!$A$2:$F$493,6,0)</f>
        <v>5997.99</v>
      </c>
      <c r="K430" s="11">
        <f t="shared" si="12"/>
        <v>7770.99</v>
      </c>
      <c r="L430" s="11">
        <f t="shared" si="13"/>
        <v>22229.010000000002</v>
      </c>
      <c r="M430" s="46" t="s">
        <v>282</v>
      </c>
    </row>
    <row r="431" spans="1:13" ht="15" customHeight="1" x14ac:dyDescent="0.25">
      <c r="A431" s="42">
        <v>420</v>
      </c>
      <c r="B431" s="2" t="s">
        <v>437</v>
      </c>
      <c r="C431" s="20" t="s">
        <v>956</v>
      </c>
      <c r="D431" s="20" t="s">
        <v>1223</v>
      </c>
      <c r="E431" s="20" t="s">
        <v>813</v>
      </c>
      <c r="F431" s="11">
        <v>30000</v>
      </c>
      <c r="G431" s="11">
        <f>VLOOKUP(B431,[2]Hoja6!$A$2:$C$493,3,0)</f>
        <v>861</v>
      </c>
      <c r="H431" s="11">
        <f>VLOOKUP(B431,[2]Hoja6!$A$2:$D$493,4,0)</f>
        <v>912</v>
      </c>
      <c r="I431" s="11">
        <f>VLOOKUP(B431,[2]Hoja6!$A$2:$E$493,5,0)</f>
        <v>0</v>
      </c>
      <c r="J431" s="11">
        <f>VLOOKUP(B431,[2]Hoja6!$A$2:$F$493,6,0)</f>
        <v>5162.8500000000004</v>
      </c>
      <c r="K431" s="11">
        <f t="shared" si="12"/>
        <v>6935.85</v>
      </c>
      <c r="L431" s="11">
        <f t="shared" si="13"/>
        <v>23064.15</v>
      </c>
      <c r="M431" s="46" t="s">
        <v>282</v>
      </c>
    </row>
    <row r="432" spans="1:13" ht="15" customHeight="1" x14ac:dyDescent="0.25">
      <c r="A432" s="42">
        <v>421</v>
      </c>
      <c r="B432" s="2" t="s">
        <v>526</v>
      </c>
      <c r="C432" s="20" t="s">
        <v>956</v>
      </c>
      <c r="D432" s="20" t="s">
        <v>1223</v>
      </c>
      <c r="E432" s="20" t="s">
        <v>813</v>
      </c>
      <c r="F432" s="11">
        <v>30000</v>
      </c>
      <c r="G432" s="11">
        <f>VLOOKUP(B432,[2]Hoja6!$A$2:$C$493,3,0)</f>
        <v>861</v>
      </c>
      <c r="H432" s="11">
        <f>VLOOKUP(B432,[2]Hoja6!$A$2:$D$493,4,0)</f>
        <v>912</v>
      </c>
      <c r="I432" s="11">
        <f>VLOOKUP(B432,[2]Hoja6!$A$2:$E$493,5,0)</f>
        <v>0</v>
      </c>
      <c r="J432" s="11">
        <f>VLOOKUP(B432,[2]Hoja6!$A$2:$F$493,6,0)</f>
        <v>25</v>
      </c>
      <c r="K432" s="11">
        <f t="shared" si="12"/>
        <v>1798</v>
      </c>
      <c r="L432" s="11">
        <f t="shared" si="13"/>
        <v>28202</v>
      </c>
      <c r="M432" s="46" t="s">
        <v>282</v>
      </c>
    </row>
    <row r="433" spans="1:13" ht="15" customHeight="1" x14ac:dyDescent="0.25">
      <c r="A433" s="42">
        <v>422</v>
      </c>
      <c r="B433" s="2" t="s">
        <v>839</v>
      </c>
      <c r="C433" s="20" t="s">
        <v>956</v>
      </c>
      <c r="D433" s="20" t="s">
        <v>1223</v>
      </c>
      <c r="E433" s="20" t="s">
        <v>813</v>
      </c>
      <c r="F433" s="11">
        <v>20000</v>
      </c>
      <c r="G433" s="11">
        <f>VLOOKUP(B433,[2]Hoja6!$A$2:$C$493,3,0)</f>
        <v>574</v>
      </c>
      <c r="H433" s="11">
        <f>VLOOKUP(B433,[2]Hoja6!$A$2:$D$493,4,0)</f>
        <v>608</v>
      </c>
      <c r="I433" s="11">
        <f>VLOOKUP(B433,[2]Hoja6!$A$2:$E$493,5,0)</f>
        <v>0</v>
      </c>
      <c r="J433" s="11">
        <f>VLOOKUP(B433,[2]Hoja6!$A$2:$F$493,6,0)</f>
        <v>2027.76</v>
      </c>
      <c r="K433" s="11">
        <f t="shared" si="12"/>
        <v>3209.76</v>
      </c>
      <c r="L433" s="11">
        <f t="shared" si="13"/>
        <v>16790.239999999998</v>
      </c>
      <c r="M433" s="46" t="s">
        <v>282</v>
      </c>
    </row>
    <row r="434" spans="1:13" x14ac:dyDescent="0.25">
      <c r="A434" s="42">
        <v>423</v>
      </c>
      <c r="B434" s="2" t="s">
        <v>527</v>
      </c>
      <c r="C434" s="20" t="s">
        <v>956</v>
      </c>
      <c r="D434" s="20" t="s">
        <v>1223</v>
      </c>
      <c r="E434" s="20" t="s">
        <v>813</v>
      </c>
      <c r="F434" s="11">
        <v>30000</v>
      </c>
      <c r="G434" s="11">
        <f>VLOOKUP(B434,[2]Hoja6!$A$2:$C$493,3,0)</f>
        <v>861</v>
      </c>
      <c r="H434" s="11">
        <f>VLOOKUP(B434,[2]Hoja6!$A$2:$D$493,4,0)</f>
        <v>912</v>
      </c>
      <c r="I434" s="11">
        <f>VLOOKUP(B434,[2]Hoja6!$A$2:$E$493,5,0)</f>
        <v>0</v>
      </c>
      <c r="J434" s="11">
        <f>VLOOKUP(B434,[2]Hoja6!$A$2:$F$493,6,0)</f>
        <v>925</v>
      </c>
      <c r="K434" s="11">
        <f t="shared" si="12"/>
        <v>2698</v>
      </c>
      <c r="L434" s="11">
        <f t="shared" si="13"/>
        <v>27302</v>
      </c>
      <c r="M434" s="46" t="s">
        <v>282</v>
      </c>
    </row>
    <row r="435" spans="1:13" ht="15" customHeight="1" x14ac:dyDescent="0.25">
      <c r="A435" s="42">
        <v>424</v>
      </c>
      <c r="B435" s="2" t="s">
        <v>443</v>
      </c>
      <c r="C435" s="20" t="s">
        <v>956</v>
      </c>
      <c r="D435" s="20" t="s">
        <v>1223</v>
      </c>
      <c r="E435" s="20" t="s">
        <v>813</v>
      </c>
      <c r="F435" s="11">
        <v>30000</v>
      </c>
      <c r="G435" s="11">
        <f>VLOOKUP(B435,[2]Hoja6!$A$2:$C$493,3,0)</f>
        <v>861</v>
      </c>
      <c r="H435" s="11">
        <f>VLOOKUP(B435,[2]Hoja6!$A$2:$D$493,4,0)</f>
        <v>912</v>
      </c>
      <c r="I435" s="11">
        <f>VLOOKUP(B435,[2]Hoja6!$A$2:$E$493,5,0)</f>
        <v>0</v>
      </c>
      <c r="J435" s="11">
        <f>VLOOKUP(B435,[2]Hoja6!$A$2:$F$493,6,0)</f>
        <v>10177</v>
      </c>
      <c r="K435" s="11">
        <f t="shared" si="12"/>
        <v>11950</v>
      </c>
      <c r="L435" s="11">
        <f t="shared" si="13"/>
        <v>18050</v>
      </c>
      <c r="M435" s="46" t="s">
        <v>282</v>
      </c>
    </row>
    <row r="436" spans="1:13" x14ac:dyDescent="0.25">
      <c r="A436" s="42">
        <v>425</v>
      </c>
      <c r="B436" s="2" t="s">
        <v>446</v>
      </c>
      <c r="C436" s="20" t="s">
        <v>956</v>
      </c>
      <c r="D436" s="20" t="s">
        <v>1223</v>
      </c>
      <c r="E436" s="20" t="s">
        <v>813</v>
      </c>
      <c r="F436" s="11">
        <v>30000</v>
      </c>
      <c r="G436" s="11">
        <f>VLOOKUP(B436,[2]Hoja6!$A$2:$C$493,3,0)</f>
        <v>861</v>
      </c>
      <c r="H436" s="11">
        <f>VLOOKUP(B436,[2]Hoja6!$A$2:$D$493,4,0)</f>
        <v>912</v>
      </c>
      <c r="I436" s="11">
        <f>VLOOKUP(B436,[2]Hoja6!$A$2:$E$493,5,0)</f>
        <v>0</v>
      </c>
      <c r="J436" s="11">
        <f>VLOOKUP(B436,[2]Hoja6!$A$2:$F$493,6,0)</f>
        <v>8366.39</v>
      </c>
      <c r="K436" s="11">
        <f t="shared" si="12"/>
        <v>10139.39</v>
      </c>
      <c r="L436" s="11">
        <f t="shared" si="13"/>
        <v>19860.61</v>
      </c>
      <c r="M436" s="46" t="s">
        <v>282</v>
      </c>
    </row>
    <row r="437" spans="1:13" ht="15" customHeight="1" x14ac:dyDescent="0.25">
      <c r="A437" s="42">
        <v>426</v>
      </c>
      <c r="B437" s="2" t="s">
        <v>476</v>
      </c>
      <c r="C437" s="20" t="s">
        <v>956</v>
      </c>
      <c r="D437" s="20" t="s">
        <v>1223</v>
      </c>
      <c r="E437" s="20" t="s">
        <v>813</v>
      </c>
      <c r="F437" s="11">
        <v>30000</v>
      </c>
      <c r="G437" s="11">
        <f>VLOOKUP(B437,[2]Hoja6!$A$2:$C$493,3,0)</f>
        <v>861</v>
      </c>
      <c r="H437" s="11">
        <f>VLOOKUP(B437,[2]Hoja6!$A$2:$D$493,4,0)</f>
        <v>912</v>
      </c>
      <c r="I437" s="11">
        <f>VLOOKUP(B437,[2]Hoja6!$A$2:$E$493,5,0)</f>
        <v>0</v>
      </c>
      <c r="J437" s="11">
        <f>VLOOKUP(B437,[2]Hoja6!$A$2:$F$493,6,0)</f>
        <v>925</v>
      </c>
      <c r="K437" s="11">
        <f t="shared" si="12"/>
        <v>2698</v>
      </c>
      <c r="L437" s="11">
        <f t="shared" si="13"/>
        <v>27302</v>
      </c>
      <c r="M437" s="46" t="s">
        <v>282</v>
      </c>
    </row>
    <row r="438" spans="1:13" ht="15" customHeight="1" x14ac:dyDescent="0.25">
      <c r="A438" s="42">
        <v>427</v>
      </c>
      <c r="B438" s="2" t="s">
        <v>479</v>
      </c>
      <c r="C438" s="20" t="s">
        <v>956</v>
      </c>
      <c r="D438" s="20" t="s">
        <v>1223</v>
      </c>
      <c r="E438" s="20" t="s">
        <v>813</v>
      </c>
      <c r="F438" s="11">
        <v>30000</v>
      </c>
      <c r="G438" s="11">
        <f>VLOOKUP(B438,[2]Hoja6!$A$2:$C$493,3,0)</f>
        <v>861</v>
      </c>
      <c r="H438" s="11">
        <f>VLOOKUP(B438,[2]Hoja6!$A$2:$D$493,4,0)</f>
        <v>912</v>
      </c>
      <c r="I438" s="11">
        <f>VLOOKUP(B438,[2]Hoja6!$A$2:$E$493,5,0)</f>
        <v>0</v>
      </c>
      <c r="J438" s="11">
        <f>VLOOKUP(B438,[2]Hoja6!$A$2:$F$493,6,0)</f>
        <v>7256.45</v>
      </c>
      <c r="K438" s="11">
        <f t="shared" si="12"/>
        <v>9029.4500000000007</v>
      </c>
      <c r="L438" s="11">
        <f t="shared" si="13"/>
        <v>20970.55</v>
      </c>
      <c r="M438" s="46" t="s">
        <v>282</v>
      </c>
    </row>
    <row r="439" spans="1:13" ht="15" customHeight="1" x14ac:dyDescent="0.25">
      <c r="A439" s="42">
        <v>428</v>
      </c>
      <c r="B439" s="2" t="s">
        <v>763</v>
      </c>
      <c r="C439" s="20" t="s">
        <v>956</v>
      </c>
      <c r="D439" s="20" t="s">
        <v>1223</v>
      </c>
      <c r="E439" s="20" t="s">
        <v>813</v>
      </c>
      <c r="F439" s="11">
        <v>20000</v>
      </c>
      <c r="G439" s="11">
        <f>VLOOKUP(B439,[2]Hoja6!$A$2:$C$493,3,0)</f>
        <v>574</v>
      </c>
      <c r="H439" s="11">
        <f>VLOOKUP(B439,[2]Hoja6!$A$2:$D$493,4,0)</f>
        <v>608</v>
      </c>
      <c r="I439" s="11">
        <f>VLOOKUP(B439,[2]Hoja6!$A$2:$E$493,5,0)</f>
        <v>0</v>
      </c>
      <c r="J439" s="11">
        <f>VLOOKUP(B439,[2]Hoja6!$A$2:$F$493,6,0)</f>
        <v>625</v>
      </c>
      <c r="K439" s="11">
        <f t="shared" si="12"/>
        <v>1807</v>
      </c>
      <c r="L439" s="11">
        <f t="shared" si="13"/>
        <v>18193</v>
      </c>
      <c r="M439" s="46" t="s">
        <v>282</v>
      </c>
    </row>
    <row r="440" spans="1:13" ht="15" customHeight="1" x14ac:dyDescent="0.25">
      <c r="A440" s="42">
        <v>429</v>
      </c>
      <c r="B440" s="2" t="s">
        <v>72</v>
      </c>
      <c r="C440" s="20" t="s">
        <v>956</v>
      </c>
      <c r="D440" s="20" t="s">
        <v>1223</v>
      </c>
      <c r="E440" s="20" t="s">
        <v>813</v>
      </c>
      <c r="F440" s="11">
        <v>30000</v>
      </c>
      <c r="G440" s="11">
        <f>VLOOKUP(B440,[2]Hoja6!$A$2:$C$493,3,0)</f>
        <v>861</v>
      </c>
      <c r="H440" s="11">
        <f>VLOOKUP(B440,[2]Hoja6!$A$2:$D$493,4,0)</f>
        <v>912</v>
      </c>
      <c r="I440" s="11">
        <f>VLOOKUP(B440,[2]Hoja6!$A$2:$E$493,5,0)</f>
        <v>0</v>
      </c>
      <c r="J440" s="11">
        <f>VLOOKUP(B440,[2]Hoja6!$A$2:$F$493,6,0)</f>
        <v>7703.26</v>
      </c>
      <c r="K440" s="11">
        <f t="shared" si="12"/>
        <v>9476.26</v>
      </c>
      <c r="L440" s="11">
        <f t="shared" si="13"/>
        <v>20523.739999999998</v>
      </c>
      <c r="M440" s="46" t="s">
        <v>282</v>
      </c>
    </row>
    <row r="441" spans="1:13" ht="15" customHeight="1" x14ac:dyDescent="0.25">
      <c r="A441" s="42">
        <v>430</v>
      </c>
      <c r="B441" s="2" t="s">
        <v>60</v>
      </c>
      <c r="C441" s="20" t="s">
        <v>956</v>
      </c>
      <c r="D441" s="20" t="s">
        <v>1223</v>
      </c>
      <c r="E441" s="20" t="s">
        <v>813</v>
      </c>
      <c r="F441" s="11">
        <v>30000</v>
      </c>
      <c r="G441" s="11">
        <f>VLOOKUP(B441,[2]Hoja6!$A$2:$C$493,3,0)</f>
        <v>861</v>
      </c>
      <c r="H441" s="11">
        <f>VLOOKUP(B441,[2]Hoja6!$A$2:$D$493,4,0)</f>
        <v>912</v>
      </c>
      <c r="I441" s="11">
        <f>VLOOKUP(B441,[2]Hoja6!$A$2:$E$493,5,0)</f>
        <v>0</v>
      </c>
      <c r="J441" s="11">
        <f>VLOOKUP(B441,[2]Hoja6!$A$2:$F$493,6,0)</f>
        <v>25</v>
      </c>
      <c r="K441" s="11">
        <f t="shared" si="12"/>
        <v>1798</v>
      </c>
      <c r="L441" s="11">
        <f t="shared" si="13"/>
        <v>28202</v>
      </c>
      <c r="M441" s="46" t="s">
        <v>282</v>
      </c>
    </row>
    <row r="442" spans="1:13" ht="15" customHeight="1" x14ac:dyDescent="0.25">
      <c r="A442" s="42">
        <v>431</v>
      </c>
      <c r="B442" s="2" t="s">
        <v>486</v>
      </c>
      <c r="C442" s="20" t="s">
        <v>956</v>
      </c>
      <c r="D442" s="20" t="s">
        <v>1223</v>
      </c>
      <c r="E442" s="20" t="s">
        <v>813</v>
      </c>
      <c r="F442" s="11">
        <v>30000</v>
      </c>
      <c r="G442" s="11">
        <f>VLOOKUP(B442,[2]Hoja6!$A$2:$C$493,3,0)</f>
        <v>861</v>
      </c>
      <c r="H442" s="11">
        <f>VLOOKUP(B442,[2]Hoja6!$A$2:$D$493,4,0)</f>
        <v>912</v>
      </c>
      <c r="I442" s="11">
        <f>VLOOKUP(B442,[2]Hoja6!$A$2:$E$493,5,0)</f>
        <v>0</v>
      </c>
      <c r="J442" s="11">
        <f>VLOOKUP(B442,[2]Hoja6!$A$2:$F$493,6,0)</f>
        <v>5667.44</v>
      </c>
      <c r="K442" s="11">
        <f t="shared" si="12"/>
        <v>7440.44</v>
      </c>
      <c r="L442" s="11">
        <f t="shared" si="13"/>
        <v>22559.56</v>
      </c>
      <c r="M442" s="46" t="s">
        <v>282</v>
      </c>
    </row>
    <row r="443" spans="1:13" ht="15" customHeight="1" x14ac:dyDescent="0.25">
      <c r="A443" s="42">
        <v>432</v>
      </c>
      <c r="B443" s="2" t="s">
        <v>491</v>
      </c>
      <c r="C443" s="20" t="s">
        <v>956</v>
      </c>
      <c r="D443" s="20" t="s">
        <v>1223</v>
      </c>
      <c r="E443" s="20" t="s">
        <v>813</v>
      </c>
      <c r="F443" s="11">
        <v>30000</v>
      </c>
      <c r="G443" s="11">
        <f>VLOOKUP(B443,[2]Hoja6!$A$2:$C$493,3,0)</f>
        <v>861</v>
      </c>
      <c r="H443" s="11">
        <f>VLOOKUP(B443,[2]Hoja6!$A$2:$D$493,4,0)</f>
        <v>912</v>
      </c>
      <c r="I443" s="11">
        <f>VLOOKUP(B443,[2]Hoja6!$A$2:$E$493,5,0)</f>
        <v>0</v>
      </c>
      <c r="J443" s="11">
        <f>VLOOKUP(B443,[2]Hoja6!$A$2:$F$493,6,0)</f>
        <v>925</v>
      </c>
      <c r="K443" s="11">
        <f t="shared" si="12"/>
        <v>2698</v>
      </c>
      <c r="L443" s="11">
        <f t="shared" si="13"/>
        <v>27302</v>
      </c>
      <c r="M443" s="46" t="s">
        <v>282</v>
      </c>
    </row>
    <row r="444" spans="1:13" ht="15" customHeight="1" x14ac:dyDescent="0.25">
      <c r="A444" s="42">
        <v>433</v>
      </c>
      <c r="B444" s="2" t="s">
        <v>507</v>
      </c>
      <c r="C444" s="20" t="s">
        <v>956</v>
      </c>
      <c r="D444" s="20" t="s">
        <v>1223</v>
      </c>
      <c r="E444" s="20" t="s">
        <v>813</v>
      </c>
      <c r="F444" s="11">
        <v>30000</v>
      </c>
      <c r="G444" s="11">
        <f>VLOOKUP(B444,[2]Hoja6!$A$2:$C$493,3,0)</f>
        <v>861</v>
      </c>
      <c r="H444" s="11">
        <f>VLOOKUP(B444,[2]Hoja6!$A$2:$D$493,4,0)</f>
        <v>912</v>
      </c>
      <c r="I444" s="11">
        <f>VLOOKUP(B444,[2]Hoja6!$A$2:$E$493,5,0)</f>
        <v>0</v>
      </c>
      <c r="J444" s="11">
        <f>VLOOKUP(B444,[2]Hoja6!$A$2:$F$493,6,0)</f>
        <v>925</v>
      </c>
      <c r="K444" s="11">
        <f t="shared" si="12"/>
        <v>2698</v>
      </c>
      <c r="L444" s="11">
        <f t="shared" si="13"/>
        <v>27302</v>
      </c>
      <c r="M444" s="46" t="s">
        <v>282</v>
      </c>
    </row>
    <row r="445" spans="1:13" ht="15" customHeight="1" x14ac:dyDescent="0.25">
      <c r="A445" s="42">
        <v>434</v>
      </c>
      <c r="B445" s="2" t="s">
        <v>761</v>
      </c>
      <c r="C445" s="20" t="s">
        <v>956</v>
      </c>
      <c r="D445" s="20" t="s">
        <v>1223</v>
      </c>
      <c r="E445" s="20" t="s">
        <v>813</v>
      </c>
      <c r="F445" s="11">
        <v>25000</v>
      </c>
      <c r="G445" s="11">
        <f>VLOOKUP(B445,[2]Hoja6!$A$2:$C$493,3,0)</f>
        <v>717.5</v>
      </c>
      <c r="H445" s="11">
        <f>VLOOKUP(B445,[2]Hoja6!$A$2:$D$493,4,0)</f>
        <v>760</v>
      </c>
      <c r="I445" s="11">
        <f>VLOOKUP(B445,[2]Hoja6!$A$2:$E$493,5,0)</f>
        <v>0</v>
      </c>
      <c r="J445" s="11">
        <f>VLOOKUP(B445,[2]Hoja6!$A$2:$F$493,6,0)</f>
        <v>6617.72</v>
      </c>
      <c r="K445" s="11">
        <f t="shared" si="12"/>
        <v>8095.22</v>
      </c>
      <c r="L445" s="11">
        <f t="shared" si="13"/>
        <v>16904.78</v>
      </c>
      <c r="M445" s="46" t="s">
        <v>282</v>
      </c>
    </row>
    <row r="446" spans="1:13" ht="15" customHeight="1" x14ac:dyDescent="0.25">
      <c r="A446" s="42">
        <v>435</v>
      </c>
      <c r="B446" s="2" t="s">
        <v>641</v>
      </c>
      <c r="C446" s="20" t="s">
        <v>956</v>
      </c>
      <c r="D446" s="20" t="s">
        <v>1223</v>
      </c>
      <c r="E446" s="20" t="s">
        <v>813</v>
      </c>
      <c r="F446" s="11">
        <v>30000</v>
      </c>
      <c r="G446" s="11">
        <f>VLOOKUP(B446,[2]Hoja6!$A$2:$C$493,3,0)</f>
        <v>861</v>
      </c>
      <c r="H446" s="11">
        <f>VLOOKUP(B446,[2]Hoja6!$A$2:$D$493,4,0)</f>
        <v>912</v>
      </c>
      <c r="I446" s="11">
        <f>VLOOKUP(B446,[2]Hoja6!$A$2:$E$493,5,0)</f>
        <v>0</v>
      </c>
      <c r="J446" s="11">
        <f>VLOOKUP(B446,[2]Hoja6!$A$2:$F$493,6,0)</f>
        <v>5634.65</v>
      </c>
      <c r="K446" s="11">
        <f t="shared" si="12"/>
        <v>7407.65</v>
      </c>
      <c r="L446" s="11">
        <f t="shared" si="13"/>
        <v>22592.35</v>
      </c>
      <c r="M446" s="46" t="s">
        <v>282</v>
      </c>
    </row>
    <row r="447" spans="1:13" ht="15" customHeight="1" x14ac:dyDescent="0.25">
      <c r="A447" s="42">
        <v>436</v>
      </c>
      <c r="B447" s="2" t="s">
        <v>32</v>
      </c>
      <c r="C447" s="20" t="s">
        <v>956</v>
      </c>
      <c r="D447" s="20" t="s">
        <v>1223</v>
      </c>
      <c r="E447" s="20" t="s">
        <v>813</v>
      </c>
      <c r="F447" s="11">
        <v>30000</v>
      </c>
      <c r="G447" s="11">
        <f>VLOOKUP(B447,[2]Hoja6!$A$2:$C$493,3,0)</f>
        <v>861</v>
      </c>
      <c r="H447" s="11">
        <f>VLOOKUP(B447,[2]Hoja6!$A$2:$D$493,4,0)</f>
        <v>912</v>
      </c>
      <c r="I447" s="11">
        <f>VLOOKUP(B447,[2]Hoja6!$A$2:$E$493,5,0)</f>
        <v>0</v>
      </c>
      <c r="J447" s="11">
        <f>VLOOKUP(B447,[2]Hoja6!$A$2:$F$493,6,0)</f>
        <v>3025</v>
      </c>
      <c r="K447" s="11">
        <f t="shared" si="12"/>
        <v>4798</v>
      </c>
      <c r="L447" s="11">
        <f t="shared" si="13"/>
        <v>25202</v>
      </c>
      <c r="M447" s="46" t="s">
        <v>282</v>
      </c>
    </row>
    <row r="448" spans="1:13" ht="15" customHeight="1" x14ac:dyDescent="0.25">
      <c r="A448" s="42">
        <v>437</v>
      </c>
      <c r="B448" s="2" t="s">
        <v>1018</v>
      </c>
      <c r="C448" s="20" t="s">
        <v>956</v>
      </c>
      <c r="D448" s="20" t="s">
        <v>1223</v>
      </c>
      <c r="E448" s="20" t="s">
        <v>813</v>
      </c>
      <c r="F448" s="11">
        <v>20000</v>
      </c>
      <c r="G448" s="11">
        <f>VLOOKUP(B448,[2]Hoja6!$A$2:$C$493,3,0)</f>
        <v>574</v>
      </c>
      <c r="H448" s="11">
        <f>VLOOKUP(B448,[2]Hoja6!$A$2:$D$493,4,0)</f>
        <v>608</v>
      </c>
      <c r="I448" s="11">
        <f>VLOOKUP(B448,[2]Hoja6!$A$2:$E$493,5,0)</f>
        <v>0</v>
      </c>
      <c r="J448" s="11">
        <f>VLOOKUP(B448,[2]Hoja6!$A$2:$F$493,6,0)</f>
        <v>3676.6099999999997</v>
      </c>
      <c r="K448" s="11">
        <f t="shared" si="12"/>
        <v>4858.6099999999997</v>
      </c>
      <c r="L448" s="11">
        <f t="shared" si="13"/>
        <v>15141.39</v>
      </c>
      <c r="M448" s="46" t="s">
        <v>282</v>
      </c>
    </row>
    <row r="449" spans="1:13" ht="15" customHeight="1" x14ac:dyDescent="0.25">
      <c r="A449" s="42">
        <v>438</v>
      </c>
      <c r="B449" s="2" t="s">
        <v>1034</v>
      </c>
      <c r="C449" s="20" t="s">
        <v>956</v>
      </c>
      <c r="D449" s="20" t="s">
        <v>1223</v>
      </c>
      <c r="E449" s="20" t="s">
        <v>813</v>
      </c>
      <c r="F449" s="11">
        <v>20000</v>
      </c>
      <c r="G449" s="11">
        <f>VLOOKUP(B449,[2]Hoja6!$A$2:$C$493,3,0)</f>
        <v>574</v>
      </c>
      <c r="H449" s="11">
        <f>VLOOKUP(B449,[2]Hoja6!$A$2:$D$493,4,0)</f>
        <v>608</v>
      </c>
      <c r="I449" s="11">
        <f>VLOOKUP(B449,[2]Hoja6!$A$2:$E$493,5,0)</f>
        <v>0</v>
      </c>
      <c r="J449" s="11">
        <f>VLOOKUP(B449,[2]Hoja6!$A$2:$F$493,6,0)</f>
        <v>3755.23</v>
      </c>
      <c r="K449" s="11">
        <f t="shared" si="12"/>
        <v>4937.2299999999996</v>
      </c>
      <c r="L449" s="11">
        <f t="shared" si="13"/>
        <v>15062.77</v>
      </c>
      <c r="M449" s="46" t="s">
        <v>282</v>
      </c>
    </row>
    <row r="450" spans="1:13" ht="15" customHeight="1" x14ac:dyDescent="0.25">
      <c r="A450" s="42">
        <v>439</v>
      </c>
      <c r="B450" s="2" t="s">
        <v>1035</v>
      </c>
      <c r="C450" s="20" t="s">
        <v>956</v>
      </c>
      <c r="D450" s="20" t="s">
        <v>1223</v>
      </c>
      <c r="E450" s="20" t="s">
        <v>813</v>
      </c>
      <c r="F450" s="11">
        <v>20000</v>
      </c>
      <c r="G450" s="11">
        <f>VLOOKUP(B450,[2]Hoja6!$A$2:$C$493,3,0)</f>
        <v>574</v>
      </c>
      <c r="H450" s="11">
        <f>VLOOKUP(B450,[2]Hoja6!$A$2:$D$493,4,0)</f>
        <v>608</v>
      </c>
      <c r="I450" s="11">
        <f>VLOOKUP(B450,[2]Hoja6!$A$2:$E$493,5,0)</f>
        <v>0</v>
      </c>
      <c r="J450" s="11">
        <f>VLOOKUP(B450,[2]Hoja6!$A$2:$F$493,6,0)</f>
        <v>2355.23</v>
      </c>
      <c r="K450" s="11">
        <f t="shared" si="12"/>
        <v>3537.23</v>
      </c>
      <c r="L450" s="11">
        <f t="shared" si="13"/>
        <v>16462.77</v>
      </c>
      <c r="M450" s="46" t="s">
        <v>282</v>
      </c>
    </row>
    <row r="451" spans="1:13" ht="15" customHeight="1" x14ac:dyDescent="0.25">
      <c r="A451" s="42">
        <v>440</v>
      </c>
      <c r="B451" s="2" t="s">
        <v>1109</v>
      </c>
      <c r="C451" s="20" t="s">
        <v>956</v>
      </c>
      <c r="D451" s="20" t="s">
        <v>1219</v>
      </c>
      <c r="E451" s="20" t="s">
        <v>813</v>
      </c>
      <c r="F451" s="11">
        <v>20000</v>
      </c>
      <c r="G451" s="11">
        <f>VLOOKUP(B451,[2]Hoja6!$A$2:$C$493,3,0)</f>
        <v>574</v>
      </c>
      <c r="H451" s="11">
        <f>VLOOKUP(B451,[2]Hoja6!$A$2:$D$493,4,0)</f>
        <v>608</v>
      </c>
      <c r="I451" s="11">
        <f>VLOOKUP(B451,[2]Hoja6!$A$2:$E$493,5,0)</f>
        <v>0</v>
      </c>
      <c r="J451" s="11">
        <f>VLOOKUP(B451,[2]Hoja6!$A$2:$F$493,6,0)</f>
        <v>625</v>
      </c>
      <c r="K451" s="11">
        <f t="shared" si="12"/>
        <v>1807</v>
      </c>
      <c r="L451" s="11">
        <f t="shared" si="13"/>
        <v>18193</v>
      </c>
      <c r="M451" s="46" t="s">
        <v>282</v>
      </c>
    </row>
    <row r="452" spans="1:13" ht="15" customHeight="1" x14ac:dyDescent="0.25">
      <c r="A452" s="42">
        <v>441</v>
      </c>
      <c r="B452" s="2" t="s">
        <v>1110</v>
      </c>
      <c r="C452" s="20" t="s">
        <v>956</v>
      </c>
      <c r="D452" s="20" t="s">
        <v>1219</v>
      </c>
      <c r="E452" s="20" t="s">
        <v>813</v>
      </c>
      <c r="F452" s="11">
        <v>20000</v>
      </c>
      <c r="G452" s="11">
        <f>VLOOKUP(B452,[2]Hoja6!$A$2:$C$493,3,0)</f>
        <v>574</v>
      </c>
      <c r="H452" s="11">
        <f>VLOOKUP(B452,[2]Hoja6!$A$2:$D$493,4,0)</f>
        <v>608</v>
      </c>
      <c r="I452" s="11">
        <f>VLOOKUP(B452,[2]Hoja6!$A$2:$E$493,5,0)</f>
        <v>0</v>
      </c>
      <c r="J452" s="11">
        <f>VLOOKUP(B452,[2]Hoja6!$A$2:$F$493,6,0)</f>
        <v>625</v>
      </c>
      <c r="K452" s="11">
        <f t="shared" si="12"/>
        <v>1807</v>
      </c>
      <c r="L452" s="11">
        <f t="shared" si="13"/>
        <v>18193</v>
      </c>
      <c r="M452" s="46" t="s">
        <v>282</v>
      </c>
    </row>
    <row r="453" spans="1:13" ht="15" customHeight="1" x14ac:dyDescent="0.25">
      <c r="A453" s="42">
        <v>442</v>
      </c>
      <c r="B453" s="2" t="s">
        <v>139</v>
      </c>
      <c r="C453" s="20" t="s">
        <v>956</v>
      </c>
      <c r="D453" s="20" t="s">
        <v>1219</v>
      </c>
      <c r="E453" s="20" t="s">
        <v>813</v>
      </c>
      <c r="F453" s="11">
        <v>30000</v>
      </c>
      <c r="G453" s="11">
        <f>VLOOKUP(B453,[2]Hoja6!$A$2:$C$493,3,0)</f>
        <v>861</v>
      </c>
      <c r="H453" s="11">
        <f>VLOOKUP(B453,[2]Hoja6!$A$2:$D$493,4,0)</f>
        <v>912</v>
      </c>
      <c r="I453" s="11">
        <f>VLOOKUP(B453,[2]Hoja6!$A$2:$E$493,5,0)</f>
        <v>0</v>
      </c>
      <c r="J453" s="11">
        <f>VLOOKUP(B453,[2]Hoja6!$A$2:$F$493,6,0)</f>
        <v>25</v>
      </c>
      <c r="K453" s="11">
        <f t="shared" si="12"/>
        <v>1798</v>
      </c>
      <c r="L453" s="11">
        <f t="shared" si="13"/>
        <v>28202</v>
      </c>
      <c r="M453" s="46" t="s">
        <v>282</v>
      </c>
    </row>
    <row r="454" spans="1:13" ht="15" customHeight="1" x14ac:dyDescent="0.25">
      <c r="A454" s="42">
        <v>443</v>
      </c>
      <c r="B454" s="2" t="s">
        <v>509</v>
      </c>
      <c r="C454" s="20" t="s">
        <v>1197</v>
      </c>
      <c r="D454" s="20" t="s">
        <v>1220</v>
      </c>
      <c r="E454" s="20" t="s">
        <v>813</v>
      </c>
      <c r="F454" s="11">
        <v>30000</v>
      </c>
      <c r="G454" s="11">
        <f>VLOOKUP(B454,[2]Hoja6!$A$2:$C$493,3,0)</f>
        <v>861</v>
      </c>
      <c r="H454" s="11">
        <f>VLOOKUP(B454,[2]Hoja6!$A$2:$D$493,4,0)</f>
        <v>912</v>
      </c>
      <c r="I454" s="11">
        <f>VLOOKUP(B454,[2]Hoja6!$A$2:$E$493,5,0)</f>
        <v>0</v>
      </c>
      <c r="J454" s="11">
        <f>VLOOKUP(B454,[2]Hoja6!$A$2:$F$493,6,0)</f>
        <v>25</v>
      </c>
      <c r="K454" s="11">
        <f t="shared" si="12"/>
        <v>1798</v>
      </c>
      <c r="L454" s="11">
        <f t="shared" si="13"/>
        <v>28202</v>
      </c>
      <c r="M454" s="46" t="s">
        <v>281</v>
      </c>
    </row>
    <row r="455" spans="1:13" ht="15" customHeight="1" x14ac:dyDescent="0.25">
      <c r="A455" s="42">
        <v>444</v>
      </c>
      <c r="B455" s="2" t="s">
        <v>640</v>
      </c>
      <c r="C455" s="20" t="s">
        <v>1198</v>
      </c>
      <c r="D455" s="20" t="s">
        <v>1232</v>
      </c>
      <c r="E455" s="20" t="s">
        <v>813</v>
      </c>
      <c r="F455" s="11">
        <v>30000</v>
      </c>
      <c r="G455" s="11">
        <f>VLOOKUP(B455,[2]Hoja6!$A$2:$C$493,3,0)</f>
        <v>861</v>
      </c>
      <c r="H455" s="11">
        <f>VLOOKUP(B455,[2]Hoja6!$A$2:$D$493,4,0)</f>
        <v>912</v>
      </c>
      <c r="I455" s="11">
        <f>VLOOKUP(B455,[2]Hoja6!$A$2:$E$493,5,0)</f>
        <v>0</v>
      </c>
      <c r="J455" s="11">
        <f>VLOOKUP(B455,[2]Hoja6!$A$2:$F$493,6,0)</f>
        <v>9153.98</v>
      </c>
      <c r="K455" s="11">
        <f t="shared" si="12"/>
        <v>10926.98</v>
      </c>
      <c r="L455" s="11">
        <f t="shared" si="13"/>
        <v>19073.02</v>
      </c>
      <c r="M455" s="46" t="s">
        <v>281</v>
      </c>
    </row>
    <row r="456" spans="1:13" ht="15" customHeight="1" x14ac:dyDescent="0.25">
      <c r="A456" s="42">
        <v>445</v>
      </c>
      <c r="B456" s="2" t="s">
        <v>621</v>
      </c>
      <c r="C456" s="20" t="s">
        <v>1199</v>
      </c>
      <c r="D456" s="20" t="s">
        <v>982</v>
      </c>
      <c r="E456" s="20" t="s">
        <v>559</v>
      </c>
      <c r="F456" s="11">
        <v>30000</v>
      </c>
      <c r="G456" s="11">
        <f>VLOOKUP(B456,[2]Hoja6!$A$2:$C$493,3,0)</f>
        <v>861</v>
      </c>
      <c r="H456" s="11">
        <f>VLOOKUP(B456,[2]Hoja6!$A$2:$D$493,4,0)</f>
        <v>912</v>
      </c>
      <c r="I456" s="11">
        <f>VLOOKUP(B456,[2]Hoja6!$A$2:$E$493,5,0)</f>
        <v>0</v>
      </c>
      <c r="J456" s="11">
        <f>VLOOKUP(B456,[2]Hoja6!$A$2:$F$493,6,0)</f>
        <v>25</v>
      </c>
      <c r="K456" s="11">
        <f t="shared" si="12"/>
        <v>1798</v>
      </c>
      <c r="L456" s="11">
        <f t="shared" si="13"/>
        <v>28202</v>
      </c>
      <c r="M456" s="46" t="s">
        <v>281</v>
      </c>
    </row>
    <row r="457" spans="1:13" ht="15" customHeight="1" x14ac:dyDescent="0.25">
      <c r="A457" s="42">
        <v>446</v>
      </c>
      <c r="B457" s="2" t="s">
        <v>622</v>
      </c>
      <c r="C457" s="20" t="s">
        <v>1199</v>
      </c>
      <c r="D457" s="20" t="s">
        <v>982</v>
      </c>
      <c r="E457" s="20" t="s">
        <v>559</v>
      </c>
      <c r="F457" s="11">
        <v>30000</v>
      </c>
      <c r="G457" s="11">
        <f>VLOOKUP(B457,[2]Hoja6!$A$2:$C$493,3,0)</f>
        <v>861</v>
      </c>
      <c r="H457" s="11">
        <f>VLOOKUP(B457,[2]Hoja6!$A$2:$D$493,4,0)</f>
        <v>912</v>
      </c>
      <c r="I457" s="11">
        <f>VLOOKUP(B457,[2]Hoja6!$A$2:$E$493,5,0)</f>
        <v>0</v>
      </c>
      <c r="J457" s="11">
        <f>VLOOKUP(B457,[2]Hoja6!$A$2:$F$493,6,0)</f>
        <v>8455.1</v>
      </c>
      <c r="K457" s="11">
        <f t="shared" si="12"/>
        <v>10228.1</v>
      </c>
      <c r="L457" s="11">
        <f t="shared" si="13"/>
        <v>19771.900000000001</v>
      </c>
      <c r="M457" s="46" t="s">
        <v>281</v>
      </c>
    </row>
    <row r="458" spans="1:13" ht="15" customHeight="1" x14ac:dyDescent="0.25">
      <c r="A458" s="42">
        <v>447</v>
      </c>
      <c r="B458" s="2" t="s">
        <v>623</v>
      </c>
      <c r="C458" s="20" t="s">
        <v>1199</v>
      </c>
      <c r="D458" s="20" t="s">
        <v>982</v>
      </c>
      <c r="E458" s="20" t="s">
        <v>559</v>
      </c>
      <c r="F458" s="11">
        <v>30000</v>
      </c>
      <c r="G458" s="11">
        <f>VLOOKUP(B458,[2]Hoja6!$A$2:$C$493,3,0)</f>
        <v>861</v>
      </c>
      <c r="H458" s="11">
        <f>VLOOKUP(B458,[2]Hoja6!$A$2:$D$493,4,0)</f>
        <v>912</v>
      </c>
      <c r="I458" s="11">
        <f>VLOOKUP(B458,[2]Hoja6!$A$2:$E$493,5,0)</f>
        <v>0</v>
      </c>
      <c r="J458" s="11">
        <f>VLOOKUP(B458,[2]Hoja6!$A$2:$F$493,6,0)</f>
        <v>25</v>
      </c>
      <c r="K458" s="11">
        <f t="shared" si="12"/>
        <v>1798</v>
      </c>
      <c r="L458" s="11">
        <f t="shared" si="13"/>
        <v>28202</v>
      </c>
      <c r="M458" s="46" t="s">
        <v>281</v>
      </c>
    </row>
    <row r="459" spans="1:13" ht="15" customHeight="1" x14ac:dyDescent="0.25">
      <c r="A459" s="42">
        <v>448</v>
      </c>
      <c r="B459" s="2" t="s">
        <v>627</v>
      </c>
      <c r="C459" s="20" t="s">
        <v>1199</v>
      </c>
      <c r="D459" s="20" t="s">
        <v>982</v>
      </c>
      <c r="E459" s="20" t="s">
        <v>559</v>
      </c>
      <c r="F459" s="11">
        <v>30000</v>
      </c>
      <c r="G459" s="11">
        <f>VLOOKUP(B459,[2]Hoja6!$A$2:$C$493,3,0)</f>
        <v>861</v>
      </c>
      <c r="H459" s="11">
        <f>VLOOKUP(B459,[2]Hoja6!$A$2:$D$493,4,0)</f>
        <v>912</v>
      </c>
      <c r="I459" s="11">
        <f>VLOOKUP(B459,[2]Hoja6!$A$2:$E$493,5,0)</f>
        <v>0</v>
      </c>
      <c r="J459" s="11">
        <f>VLOOKUP(B459,[2]Hoja6!$A$2:$F$493,6,0)</f>
        <v>7475.2300000000005</v>
      </c>
      <c r="K459" s="11">
        <f t="shared" si="12"/>
        <v>9248.23</v>
      </c>
      <c r="L459" s="11">
        <f t="shared" si="13"/>
        <v>20751.77</v>
      </c>
      <c r="M459" s="46" t="s">
        <v>281</v>
      </c>
    </row>
    <row r="460" spans="1:13" ht="15" customHeight="1" x14ac:dyDescent="0.25">
      <c r="A460" s="42">
        <v>449</v>
      </c>
      <c r="B460" s="2" t="s">
        <v>625</v>
      </c>
      <c r="C460" s="20" t="s">
        <v>1200</v>
      </c>
      <c r="D460" s="20" t="s">
        <v>982</v>
      </c>
      <c r="E460" s="20" t="s">
        <v>559</v>
      </c>
      <c r="F460" s="11">
        <v>31500</v>
      </c>
      <c r="G460" s="11">
        <f>VLOOKUP(B460,[2]Hoja6!$A$2:$C$493,3,0)</f>
        <v>904.05</v>
      </c>
      <c r="H460" s="11">
        <f>VLOOKUP(B460,[2]Hoja6!$A$2:$D$493,4,0)</f>
        <v>957.6</v>
      </c>
      <c r="I460" s="11">
        <f>VLOOKUP(B460,[2]Hoja6!$A$2:$E$493,5,0)</f>
        <v>0</v>
      </c>
      <c r="J460" s="11">
        <f>VLOOKUP(B460,[2]Hoja6!$A$2:$F$493,6,0)</f>
        <v>5722.3</v>
      </c>
      <c r="K460" s="11">
        <f t="shared" si="12"/>
        <v>7583.9500000000007</v>
      </c>
      <c r="L460" s="11">
        <f t="shared" si="13"/>
        <v>23916.05</v>
      </c>
      <c r="M460" s="46" t="s">
        <v>281</v>
      </c>
    </row>
    <row r="461" spans="1:13" ht="15" customHeight="1" x14ac:dyDescent="0.25">
      <c r="A461" s="42">
        <v>450</v>
      </c>
      <c r="B461" s="2" t="s">
        <v>626</v>
      </c>
      <c r="C461" s="20" t="s">
        <v>1201</v>
      </c>
      <c r="D461" s="20" t="s">
        <v>982</v>
      </c>
      <c r="E461" s="20" t="s">
        <v>559</v>
      </c>
      <c r="F461" s="11">
        <v>30000</v>
      </c>
      <c r="G461" s="11">
        <f>VLOOKUP(B461,[2]Hoja6!$A$2:$C$493,3,0)</f>
        <v>861</v>
      </c>
      <c r="H461" s="11">
        <f>VLOOKUP(B461,[2]Hoja6!$A$2:$D$493,4,0)</f>
        <v>912</v>
      </c>
      <c r="I461" s="11">
        <f>VLOOKUP(B461,[2]Hoja6!$A$2:$E$493,5,0)</f>
        <v>0</v>
      </c>
      <c r="J461" s="11">
        <f>VLOOKUP(B461,[2]Hoja6!$A$2:$F$493,6,0)</f>
        <v>10153.459999999999</v>
      </c>
      <c r="K461" s="11">
        <f t="shared" ref="K461:K502" si="14">G461+H461+I461+J461</f>
        <v>11926.46</v>
      </c>
      <c r="L461" s="11">
        <f t="shared" ref="L461:L502" si="15">F461-K461</f>
        <v>18073.54</v>
      </c>
      <c r="M461" s="46" t="s">
        <v>281</v>
      </c>
    </row>
    <row r="462" spans="1:13" ht="15" customHeight="1" x14ac:dyDescent="0.25">
      <c r="A462" s="42">
        <v>451</v>
      </c>
      <c r="B462" s="2" t="s">
        <v>624</v>
      </c>
      <c r="C462" s="20" t="s">
        <v>1075</v>
      </c>
      <c r="D462" s="20" t="s">
        <v>982</v>
      </c>
      <c r="E462" s="20" t="s">
        <v>559</v>
      </c>
      <c r="F462" s="11">
        <v>30000</v>
      </c>
      <c r="G462" s="11">
        <f>VLOOKUP(B462,[2]Hoja6!$A$2:$C$493,3,0)</f>
        <v>861</v>
      </c>
      <c r="H462" s="11">
        <f>VLOOKUP(B462,[2]Hoja6!$A$2:$D$493,4,0)</f>
        <v>912</v>
      </c>
      <c r="I462" s="11">
        <f>VLOOKUP(B462,[2]Hoja6!$A$2:$E$493,5,0)</f>
        <v>0</v>
      </c>
      <c r="J462" s="11">
        <f>VLOOKUP(B462,[2]Hoja6!$A$2:$F$493,6,0)</f>
        <v>10153.459999999999</v>
      </c>
      <c r="K462" s="11">
        <f t="shared" si="14"/>
        <v>11926.46</v>
      </c>
      <c r="L462" s="11">
        <f t="shared" si="15"/>
        <v>18073.54</v>
      </c>
      <c r="M462" s="46" t="s">
        <v>281</v>
      </c>
    </row>
    <row r="463" spans="1:13" x14ac:dyDescent="0.25">
      <c r="A463" s="42">
        <v>452</v>
      </c>
      <c r="B463" s="2" t="s">
        <v>576</v>
      </c>
      <c r="C463" s="20" t="s">
        <v>1202</v>
      </c>
      <c r="D463" s="20" t="s">
        <v>982</v>
      </c>
      <c r="E463" s="20" t="s">
        <v>559</v>
      </c>
      <c r="F463" s="11">
        <v>35000</v>
      </c>
      <c r="G463" s="11">
        <f>VLOOKUP(B463,[2]Hoja6!$A$2:$C$493,3,0)</f>
        <v>1004.5</v>
      </c>
      <c r="H463" s="11">
        <f>VLOOKUP(B463,[2]Hoja6!$A$2:$D$493,4,0)</f>
        <v>1064</v>
      </c>
      <c r="I463" s="11">
        <f>VLOOKUP(B463,[2]Hoja6!$A$2:$E$493,5,0)</f>
        <v>0</v>
      </c>
      <c r="J463" s="11">
        <f>VLOOKUP(B463,[2]Hoja6!$A$2:$F$493,6,0)</f>
        <v>25</v>
      </c>
      <c r="K463" s="11">
        <f t="shared" si="14"/>
        <v>2093.5</v>
      </c>
      <c r="L463" s="11">
        <f t="shared" si="15"/>
        <v>32906.5</v>
      </c>
      <c r="M463" s="46" t="s">
        <v>281</v>
      </c>
    </row>
    <row r="464" spans="1:13" x14ac:dyDescent="0.25">
      <c r="A464" s="42">
        <v>453</v>
      </c>
      <c r="B464" s="2" t="s">
        <v>571</v>
      </c>
      <c r="C464" s="20" t="s">
        <v>1203</v>
      </c>
      <c r="D464" s="20" t="s">
        <v>982</v>
      </c>
      <c r="E464" s="20" t="s">
        <v>559</v>
      </c>
      <c r="F464" s="11">
        <v>35000</v>
      </c>
      <c r="G464" s="11">
        <f>VLOOKUP(B464,[2]Hoja6!$A$2:$C$493,3,0)</f>
        <v>1004.5</v>
      </c>
      <c r="H464" s="11">
        <f>VLOOKUP(B464,[2]Hoja6!$A$2:$D$493,4,0)</f>
        <v>1064</v>
      </c>
      <c r="I464" s="11">
        <f>VLOOKUP(B464,[2]Hoja6!$A$2:$E$493,5,0)</f>
        <v>0</v>
      </c>
      <c r="J464" s="11">
        <f>VLOOKUP(B464,[2]Hoja6!$A$2:$F$493,6,0)</f>
        <v>1075</v>
      </c>
      <c r="K464" s="11">
        <f t="shared" si="14"/>
        <v>3143.5</v>
      </c>
      <c r="L464" s="11">
        <f t="shared" si="15"/>
        <v>31856.5</v>
      </c>
      <c r="M464" s="46" t="s">
        <v>281</v>
      </c>
    </row>
    <row r="465" spans="1:13" x14ac:dyDescent="0.25">
      <c r="A465" s="42">
        <v>454</v>
      </c>
      <c r="B465" s="2" t="s">
        <v>572</v>
      </c>
      <c r="C465" s="20" t="s">
        <v>1203</v>
      </c>
      <c r="D465" s="20" t="s">
        <v>982</v>
      </c>
      <c r="E465" s="20" t="s">
        <v>559</v>
      </c>
      <c r="F465" s="11">
        <v>35000</v>
      </c>
      <c r="G465" s="11">
        <f>VLOOKUP(B465,[2]Hoja6!$A$2:$C$493,3,0)</f>
        <v>1004.5</v>
      </c>
      <c r="H465" s="11">
        <f>VLOOKUP(B465,[2]Hoja6!$A$2:$D$493,4,0)</f>
        <v>1064</v>
      </c>
      <c r="I465" s="11">
        <f>VLOOKUP(B465,[2]Hoja6!$A$2:$E$493,5,0)</f>
        <v>0</v>
      </c>
      <c r="J465" s="11">
        <f>VLOOKUP(B465,[2]Hoja6!$A$2:$F$493,6,0)</f>
        <v>2825</v>
      </c>
      <c r="K465" s="11">
        <f t="shared" si="14"/>
        <v>4893.5</v>
      </c>
      <c r="L465" s="11">
        <f t="shared" si="15"/>
        <v>30106.5</v>
      </c>
      <c r="M465" s="46" t="s">
        <v>281</v>
      </c>
    </row>
    <row r="466" spans="1:13" s="16" customFormat="1" x14ac:dyDescent="0.25">
      <c r="A466" s="42">
        <v>455</v>
      </c>
      <c r="B466" s="2" t="s">
        <v>573</v>
      </c>
      <c r="C466" s="20" t="s">
        <v>1203</v>
      </c>
      <c r="D466" s="20" t="s">
        <v>982</v>
      </c>
      <c r="E466" s="20" t="s">
        <v>559</v>
      </c>
      <c r="F466" s="11">
        <v>35000</v>
      </c>
      <c r="G466" s="11">
        <f>VLOOKUP(B466,[2]Hoja6!$A$2:$C$493,3,0)</f>
        <v>1004.5</v>
      </c>
      <c r="H466" s="11">
        <f>VLOOKUP(B466,[2]Hoja6!$A$2:$D$493,4,0)</f>
        <v>1064</v>
      </c>
      <c r="I466" s="11">
        <f>VLOOKUP(B466,[2]Hoja6!$A$2:$E$493,5,0)</f>
        <v>0</v>
      </c>
      <c r="J466" s="11">
        <f>VLOOKUP(B466,[2]Hoja6!$A$2:$F$493,6,0)</f>
        <v>6239.93</v>
      </c>
      <c r="K466" s="11">
        <f t="shared" si="14"/>
        <v>8308.43</v>
      </c>
      <c r="L466" s="11">
        <f t="shared" si="15"/>
        <v>26691.57</v>
      </c>
      <c r="M466" s="56" t="s">
        <v>281</v>
      </c>
    </row>
    <row r="467" spans="1:13" x14ac:dyDescent="0.25">
      <c r="A467" s="42">
        <v>456</v>
      </c>
      <c r="B467" s="2" t="s">
        <v>574</v>
      </c>
      <c r="C467" s="20" t="s">
        <v>1203</v>
      </c>
      <c r="D467" s="20" t="s">
        <v>982</v>
      </c>
      <c r="E467" s="20" t="s">
        <v>559</v>
      </c>
      <c r="F467" s="11">
        <v>35000</v>
      </c>
      <c r="G467" s="11">
        <f>VLOOKUP(B467,[2]Hoja6!$A$2:$C$493,3,0)</f>
        <v>1004.5</v>
      </c>
      <c r="H467" s="11">
        <f>VLOOKUP(B467,[2]Hoja6!$A$2:$D$493,4,0)</f>
        <v>1064</v>
      </c>
      <c r="I467" s="11">
        <f>VLOOKUP(B467,[2]Hoja6!$A$2:$E$493,5,0)</f>
        <v>0</v>
      </c>
      <c r="J467" s="11">
        <f>VLOOKUP(B467,[2]Hoja6!$A$2:$F$493,6,0)</f>
        <v>1775</v>
      </c>
      <c r="K467" s="11">
        <f t="shared" si="14"/>
        <v>3843.5</v>
      </c>
      <c r="L467" s="11">
        <f t="shared" si="15"/>
        <v>31156.5</v>
      </c>
      <c r="M467" s="46" t="s">
        <v>281</v>
      </c>
    </row>
    <row r="468" spans="1:13" ht="15" customHeight="1" x14ac:dyDescent="0.25">
      <c r="A468" s="42">
        <v>457</v>
      </c>
      <c r="B468" s="2" t="s">
        <v>577</v>
      </c>
      <c r="C468" s="20" t="s">
        <v>1203</v>
      </c>
      <c r="D468" s="20" t="s">
        <v>982</v>
      </c>
      <c r="E468" s="20" t="s">
        <v>559</v>
      </c>
      <c r="F468" s="11">
        <v>35000</v>
      </c>
      <c r="G468" s="11">
        <f>VLOOKUP(B468,[2]Hoja6!$A$2:$C$493,3,0)</f>
        <v>1004.5</v>
      </c>
      <c r="H468" s="11">
        <f>VLOOKUP(B468,[2]Hoja6!$A$2:$D$493,4,0)</f>
        <v>1064</v>
      </c>
      <c r="I468" s="11">
        <f>VLOOKUP(B468,[2]Hoja6!$A$2:$E$493,5,0)</f>
        <v>0</v>
      </c>
      <c r="J468" s="11">
        <f>VLOOKUP(B468,[2]Hoja6!$A$2:$F$493,6,0)</f>
        <v>13592.869999999999</v>
      </c>
      <c r="K468" s="11">
        <f t="shared" si="14"/>
        <v>15661.369999999999</v>
      </c>
      <c r="L468" s="11">
        <f t="shared" si="15"/>
        <v>19338.63</v>
      </c>
      <c r="M468" s="46" t="s">
        <v>281</v>
      </c>
    </row>
    <row r="469" spans="1:13" ht="16.5" customHeight="1" x14ac:dyDescent="0.25">
      <c r="A469" s="42">
        <v>458</v>
      </c>
      <c r="B469" s="2" t="s">
        <v>595</v>
      </c>
      <c r="C469" s="20" t="s">
        <v>1204</v>
      </c>
      <c r="D469" s="20" t="s">
        <v>982</v>
      </c>
      <c r="E469" s="20" t="s">
        <v>813</v>
      </c>
      <c r="F469" s="11">
        <v>20000</v>
      </c>
      <c r="G469" s="11">
        <f>VLOOKUP(B469,[2]Hoja6!$A$2:$C$493,3,0)</f>
        <v>574</v>
      </c>
      <c r="H469" s="11">
        <f>VLOOKUP(B469,[2]Hoja6!$A$2:$D$493,4,0)</f>
        <v>608</v>
      </c>
      <c r="I469" s="11">
        <f>VLOOKUP(B469,[2]Hoja6!$A$2:$E$493,5,0)</f>
        <v>0</v>
      </c>
      <c r="J469" s="11">
        <f>VLOOKUP(B469,[2]Hoja6!$A$2:$F$493,6,0)</f>
        <v>25</v>
      </c>
      <c r="K469" s="11">
        <f t="shared" si="14"/>
        <v>1207</v>
      </c>
      <c r="L469" s="11">
        <f t="shared" si="15"/>
        <v>18793</v>
      </c>
      <c r="M469" s="46" t="s">
        <v>281</v>
      </c>
    </row>
    <row r="470" spans="1:13" x14ac:dyDescent="0.25">
      <c r="A470" s="42">
        <v>459</v>
      </c>
      <c r="B470" s="2" t="s">
        <v>598</v>
      </c>
      <c r="C470" s="20" t="s">
        <v>1204</v>
      </c>
      <c r="D470" s="20" t="s">
        <v>982</v>
      </c>
      <c r="E470" s="20" t="s">
        <v>813</v>
      </c>
      <c r="F470" s="11">
        <v>20000</v>
      </c>
      <c r="G470" s="11">
        <f>VLOOKUP(B470,[2]Hoja6!$A$2:$C$493,3,0)</f>
        <v>574</v>
      </c>
      <c r="H470" s="11">
        <f>VLOOKUP(B470,[2]Hoja6!$A$2:$D$493,4,0)</f>
        <v>608</v>
      </c>
      <c r="I470" s="11">
        <f>VLOOKUP(B470,[2]Hoja6!$A$2:$E$493,5,0)</f>
        <v>0</v>
      </c>
      <c r="J470" s="11">
        <f>VLOOKUP(B470,[2]Hoja6!$A$2:$F$493,6,0)</f>
        <v>4464.84</v>
      </c>
      <c r="K470" s="11">
        <f t="shared" si="14"/>
        <v>5646.84</v>
      </c>
      <c r="L470" s="11">
        <f t="shared" si="15"/>
        <v>14353.16</v>
      </c>
      <c r="M470" s="46" t="s">
        <v>281</v>
      </c>
    </row>
    <row r="471" spans="1:13" ht="15" customHeight="1" x14ac:dyDescent="0.25">
      <c r="A471" s="42">
        <v>460</v>
      </c>
      <c r="B471" s="2" t="s">
        <v>599</v>
      </c>
      <c r="C471" s="20" t="s">
        <v>1204</v>
      </c>
      <c r="D471" s="20" t="s">
        <v>982</v>
      </c>
      <c r="E471" s="20" t="s">
        <v>813</v>
      </c>
      <c r="F471" s="11">
        <v>20000</v>
      </c>
      <c r="G471" s="11">
        <f>VLOOKUP(B471,[2]Hoja6!$A$2:$C$493,3,0)</f>
        <v>574</v>
      </c>
      <c r="H471" s="11">
        <f>VLOOKUP(B471,[2]Hoja6!$A$2:$D$493,4,0)</f>
        <v>608</v>
      </c>
      <c r="I471" s="11">
        <f>VLOOKUP(B471,[2]Hoja6!$A$2:$E$493,5,0)</f>
        <v>0</v>
      </c>
      <c r="J471" s="11">
        <f>VLOOKUP(B471,[2]Hoja6!$A$2:$F$493,6,0)</f>
        <v>3831.96</v>
      </c>
      <c r="K471" s="11">
        <f t="shared" si="14"/>
        <v>5013.96</v>
      </c>
      <c r="L471" s="11">
        <f t="shared" si="15"/>
        <v>14986.04</v>
      </c>
      <c r="M471" s="46" t="s">
        <v>281</v>
      </c>
    </row>
    <row r="472" spans="1:13" ht="15" customHeight="1" x14ac:dyDescent="0.25">
      <c r="A472" s="42">
        <v>461</v>
      </c>
      <c r="B472" s="2" t="s">
        <v>600</v>
      </c>
      <c r="C472" s="20" t="s">
        <v>1204</v>
      </c>
      <c r="D472" s="20" t="s">
        <v>982</v>
      </c>
      <c r="E472" s="20" t="s">
        <v>813</v>
      </c>
      <c r="F472" s="11">
        <v>20000</v>
      </c>
      <c r="G472" s="11">
        <f>VLOOKUP(B472,[2]Hoja6!$A$2:$C$493,3,0)</f>
        <v>574</v>
      </c>
      <c r="H472" s="11">
        <f>VLOOKUP(B472,[2]Hoja6!$A$2:$D$493,4,0)</f>
        <v>608</v>
      </c>
      <c r="I472" s="11">
        <f>VLOOKUP(B472,[2]Hoja6!$A$2:$E$493,5,0)</f>
        <v>0</v>
      </c>
      <c r="J472" s="11">
        <f>VLOOKUP(B472,[2]Hoja6!$A$2:$F$493,6,0)</f>
        <v>1735.61</v>
      </c>
      <c r="K472" s="11">
        <f t="shared" si="14"/>
        <v>2917.6099999999997</v>
      </c>
      <c r="L472" s="11">
        <f t="shared" si="15"/>
        <v>17082.39</v>
      </c>
      <c r="M472" s="46" t="s">
        <v>281</v>
      </c>
    </row>
    <row r="473" spans="1:13" ht="15" customHeight="1" x14ac:dyDescent="0.25">
      <c r="A473" s="42">
        <v>462</v>
      </c>
      <c r="B473" s="2" t="s">
        <v>601</v>
      </c>
      <c r="C473" s="20" t="s">
        <v>1204</v>
      </c>
      <c r="D473" s="20" t="s">
        <v>982</v>
      </c>
      <c r="E473" s="20" t="s">
        <v>813</v>
      </c>
      <c r="F473" s="11">
        <v>20000</v>
      </c>
      <c r="G473" s="11">
        <f>VLOOKUP(B473,[2]Hoja6!$A$2:$C$493,3,0)</f>
        <v>574</v>
      </c>
      <c r="H473" s="11">
        <f>VLOOKUP(B473,[2]Hoja6!$A$2:$D$493,4,0)</f>
        <v>608</v>
      </c>
      <c r="I473" s="11">
        <f>VLOOKUP(B473,[2]Hoja6!$A$2:$E$493,5,0)</f>
        <v>0</v>
      </c>
      <c r="J473" s="11">
        <f>VLOOKUP(B473,[2]Hoja6!$A$2:$F$493,6,0)</f>
        <v>2025</v>
      </c>
      <c r="K473" s="11">
        <f t="shared" si="14"/>
        <v>3207</v>
      </c>
      <c r="L473" s="11">
        <f t="shared" si="15"/>
        <v>16793</v>
      </c>
      <c r="M473" s="46" t="s">
        <v>281</v>
      </c>
    </row>
    <row r="474" spans="1:13" x14ac:dyDescent="0.25">
      <c r="A474" s="42">
        <v>463</v>
      </c>
      <c r="B474" s="2" t="s">
        <v>614</v>
      </c>
      <c r="C474" s="20" t="s">
        <v>1204</v>
      </c>
      <c r="D474" s="20" t="s">
        <v>982</v>
      </c>
      <c r="E474" s="20" t="s">
        <v>813</v>
      </c>
      <c r="F474" s="11">
        <v>20000</v>
      </c>
      <c r="G474" s="11">
        <f>VLOOKUP(B474,[2]Hoja6!$A$2:$C$493,3,0)</f>
        <v>574</v>
      </c>
      <c r="H474" s="11">
        <f>VLOOKUP(B474,[2]Hoja6!$A$2:$D$493,4,0)</f>
        <v>608</v>
      </c>
      <c r="I474" s="11">
        <f>VLOOKUP(B474,[2]Hoja6!$A$2:$E$493,5,0)</f>
        <v>0</v>
      </c>
      <c r="J474" s="11">
        <f>VLOOKUP(B474,[2]Hoja6!$A$2:$F$493,6,0)</f>
        <v>1025</v>
      </c>
      <c r="K474" s="11">
        <f t="shared" si="14"/>
        <v>2207</v>
      </c>
      <c r="L474" s="11">
        <f t="shared" si="15"/>
        <v>17793</v>
      </c>
      <c r="M474" s="46" t="s">
        <v>281</v>
      </c>
    </row>
    <row r="475" spans="1:13" ht="15" customHeight="1" x14ac:dyDescent="0.25">
      <c r="A475" s="42">
        <v>464</v>
      </c>
      <c r="B475" s="2" t="s">
        <v>589</v>
      </c>
      <c r="C475" s="20" t="s">
        <v>1205</v>
      </c>
      <c r="D475" s="20" t="s">
        <v>982</v>
      </c>
      <c r="E475" s="20" t="s">
        <v>813</v>
      </c>
      <c r="F475" s="11">
        <v>20000</v>
      </c>
      <c r="G475" s="11">
        <f>VLOOKUP(B475,[2]Hoja6!$A$2:$C$493,3,0)</f>
        <v>574</v>
      </c>
      <c r="H475" s="11">
        <f>VLOOKUP(B475,[2]Hoja6!$A$2:$D$493,4,0)</f>
        <v>608</v>
      </c>
      <c r="I475" s="11">
        <f>VLOOKUP(B475,[2]Hoja6!$A$2:$E$493,5,0)</f>
        <v>0</v>
      </c>
      <c r="J475" s="11">
        <f>VLOOKUP(B475,[2]Hoja6!$A$2:$F$493,6,0)</f>
        <v>625</v>
      </c>
      <c r="K475" s="11">
        <f t="shared" si="14"/>
        <v>1807</v>
      </c>
      <c r="L475" s="11">
        <f t="shared" si="15"/>
        <v>18193</v>
      </c>
      <c r="M475" s="46" t="s">
        <v>281</v>
      </c>
    </row>
    <row r="476" spans="1:13" ht="15" customHeight="1" x14ac:dyDescent="0.25">
      <c r="A476" s="42">
        <v>465</v>
      </c>
      <c r="B476" s="2" t="s">
        <v>590</v>
      </c>
      <c r="C476" s="20" t="s">
        <v>1205</v>
      </c>
      <c r="D476" s="20" t="s">
        <v>982</v>
      </c>
      <c r="E476" s="20" t="s">
        <v>813</v>
      </c>
      <c r="F476" s="11">
        <v>20000</v>
      </c>
      <c r="G476" s="11">
        <f>VLOOKUP(B476,[2]Hoja6!$A$2:$C$493,3,0)</f>
        <v>574</v>
      </c>
      <c r="H476" s="11">
        <f>VLOOKUP(B476,[2]Hoja6!$A$2:$D$493,4,0)</f>
        <v>608</v>
      </c>
      <c r="I476" s="11">
        <f>VLOOKUP(B476,[2]Hoja6!$A$2:$E$493,5,0)</f>
        <v>0</v>
      </c>
      <c r="J476" s="11">
        <f>VLOOKUP(B476,[2]Hoja6!$A$2:$F$493,6,0)</f>
        <v>625</v>
      </c>
      <c r="K476" s="11">
        <f t="shared" si="14"/>
        <v>1807</v>
      </c>
      <c r="L476" s="11">
        <f t="shared" si="15"/>
        <v>18193</v>
      </c>
      <c r="M476" s="46" t="s">
        <v>282</v>
      </c>
    </row>
    <row r="477" spans="1:13" ht="15" customHeight="1" x14ac:dyDescent="0.25">
      <c r="A477" s="42">
        <v>466</v>
      </c>
      <c r="B477" s="2" t="s">
        <v>592</v>
      </c>
      <c r="C477" s="20" t="s">
        <v>1205</v>
      </c>
      <c r="D477" s="20" t="s">
        <v>982</v>
      </c>
      <c r="E477" s="20" t="s">
        <v>813</v>
      </c>
      <c r="F477" s="11">
        <v>20000</v>
      </c>
      <c r="G477" s="11">
        <f>VLOOKUP(B477,[2]Hoja6!$A$2:$C$493,3,0)</f>
        <v>574</v>
      </c>
      <c r="H477" s="11">
        <f>VLOOKUP(B477,[2]Hoja6!$A$2:$D$493,4,0)</f>
        <v>608</v>
      </c>
      <c r="I477" s="11">
        <f>VLOOKUP(B477,[2]Hoja6!$A$2:$E$493,5,0)</f>
        <v>0</v>
      </c>
      <c r="J477" s="11">
        <f>VLOOKUP(B477,[2]Hoja6!$A$2:$F$493,6,0)</f>
        <v>1957.73</v>
      </c>
      <c r="K477" s="11">
        <f t="shared" si="14"/>
        <v>3139.73</v>
      </c>
      <c r="L477" s="11">
        <f t="shared" si="15"/>
        <v>16860.27</v>
      </c>
      <c r="M477" s="46" t="s">
        <v>281</v>
      </c>
    </row>
    <row r="478" spans="1:13" ht="15" customHeight="1" x14ac:dyDescent="0.25">
      <c r="A478" s="42">
        <v>467</v>
      </c>
      <c r="B478" s="2" t="s">
        <v>596</v>
      </c>
      <c r="C478" s="20" t="s">
        <v>1205</v>
      </c>
      <c r="D478" s="20" t="s">
        <v>982</v>
      </c>
      <c r="E478" s="20" t="s">
        <v>813</v>
      </c>
      <c r="F478" s="11">
        <v>20000</v>
      </c>
      <c r="G478" s="11">
        <f>VLOOKUP(B478,[2]Hoja6!$A$2:$C$493,3,0)</f>
        <v>574</v>
      </c>
      <c r="H478" s="11">
        <f>VLOOKUP(B478,[2]Hoja6!$A$2:$D$493,4,0)</f>
        <v>608</v>
      </c>
      <c r="I478" s="11">
        <f>VLOOKUP(B478,[2]Hoja6!$A$2:$E$493,5,0)</f>
        <v>0</v>
      </c>
      <c r="J478" s="11">
        <f>VLOOKUP(B478,[2]Hoja6!$A$2:$F$493,6,0)</f>
        <v>9498.74</v>
      </c>
      <c r="K478" s="11">
        <f t="shared" si="14"/>
        <v>10680.74</v>
      </c>
      <c r="L478" s="11">
        <f t="shared" si="15"/>
        <v>9319.26</v>
      </c>
      <c r="M478" s="46" t="s">
        <v>281</v>
      </c>
    </row>
    <row r="479" spans="1:13" ht="15" customHeight="1" x14ac:dyDescent="0.25">
      <c r="A479" s="42">
        <v>468</v>
      </c>
      <c r="B479" s="2" t="s">
        <v>604</v>
      </c>
      <c r="C479" s="20" t="s">
        <v>1205</v>
      </c>
      <c r="D479" s="20" t="s">
        <v>982</v>
      </c>
      <c r="E479" s="20" t="s">
        <v>813</v>
      </c>
      <c r="F479" s="11">
        <v>20000</v>
      </c>
      <c r="G479" s="11">
        <f>VLOOKUP(B479,[2]Hoja6!$A$2:$C$493,3,0)</f>
        <v>574</v>
      </c>
      <c r="H479" s="11">
        <f>VLOOKUP(B479,[2]Hoja6!$A$2:$D$493,4,0)</f>
        <v>608</v>
      </c>
      <c r="I479" s="11">
        <f>VLOOKUP(B479,[2]Hoja6!$A$2:$E$493,5,0)</f>
        <v>0</v>
      </c>
      <c r="J479" s="11">
        <f>VLOOKUP(B479,[2]Hoja6!$A$2:$F$493,6,0)</f>
        <v>2340.46</v>
      </c>
      <c r="K479" s="11">
        <f t="shared" si="14"/>
        <v>3522.46</v>
      </c>
      <c r="L479" s="11">
        <f t="shared" si="15"/>
        <v>16477.54</v>
      </c>
      <c r="M479" s="46" t="s">
        <v>281</v>
      </c>
    </row>
    <row r="480" spans="1:13" ht="15" customHeight="1" x14ac:dyDescent="0.25">
      <c r="A480" s="42">
        <v>469</v>
      </c>
      <c r="B480" s="2" t="s">
        <v>605</v>
      </c>
      <c r="C480" s="20" t="s">
        <v>1205</v>
      </c>
      <c r="D480" s="20" t="s">
        <v>982</v>
      </c>
      <c r="E480" s="20" t="s">
        <v>813</v>
      </c>
      <c r="F480" s="11">
        <v>20000</v>
      </c>
      <c r="G480" s="11">
        <f>VLOOKUP(B480,[2]Hoja6!$A$2:$C$493,3,0)</f>
        <v>574</v>
      </c>
      <c r="H480" s="11">
        <f>VLOOKUP(B480,[2]Hoja6!$A$2:$D$493,4,0)</f>
        <v>608</v>
      </c>
      <c r="I480" s="11">
        <f>VLOOKUP(B480,[2]Hoja6!$A$2:$E$493,5,0)</f>
        <v>0</v>
      </c>
      <c r="J480" s="11">
        <f>VLOOKUP(B480,[2]Hoja6!$A$2:$F$493,6,0)</f>
        <v>5089.93</v>
      </c>
      <c r="K480" s="11">
        <f t="shared" si="14"/>
        <v>6271.93</v>
      </c>
      <c r="L480" s="11">
        <f t="shared" si="15"/>
        <v>13728.07</v>
      </c>
      <c r="M480" s="46" t="s">
        <v>281</v>
      </c>
    </row>
    <row r="481" spans="1:13" ht="15" customHeight="1" x14ac:dyDescent="0.25">
      <c r="A481" s="42">
        <v>470</v>
      </c>
      <c r="B481" s="2" t="s">
        <v>606</v>
      </c>
      <c r="C481" s="20" t="s">
        <v>1205</v>
      </c>
      <c r="D481" s="20" t="s">
        <v>982</v>
      </c>
      <c r="E481" s="20" t="s">
        <v>813</v>
      </c>
      <c r="F481" s="11">
        <v>20000</v>
      </c>
      <c r="G481" s="11">
        <f>VLOOKUP(B481,[2]Hoja6!$A$2:$C$493,3,0)</f>
        <v>574</v>
      </c>
      <c r="H481" s="11">
        <f>VLOOKUP(B481,[2]Hoja6!$A$2:$D$493,4,0)</f>
        <v>608</v>
      </c>
      <c r="I481" s="11">
        <f>VLOOKUP(B481,[2]Hoja6!$A$2:$E$493,5,0)</f>
        <v>0</v>
      </c>
      <c r="J481" s="11">
        <f>VLOOKUP(B481,[2]Hoja6!$A$2:$F$493,6,0)</f>
        <v>2685.4</v>
      </c>
      <c r="K481" s="11">
        <f t="shared" si="14"/>
        <v>3867.4</v>
      </c>
      <c r="L481" s="11">
        <f t="shared" si="15"/>
        <v>16132.6</v>
      </c>
      <c r="M481" s="46" t="s">
        <v>281</v>
      </c>
    </row>
    <row r="482" spans="1:13" x14ac:dyDescent="0.25">
      <c r="A482" s="42">
        <v>471</v>
      </c>
      <c r="B482" s="2" t="s">
        <v>607</v>
      </c>
      <c r="C482" s="20" t="s">
        <v>1205</v>
      </c>
      <c r="D482" s="20" t="s">
        <v>982</v>
      </c>
      <c r="E482" s="20" t="s">
        <v>813</v>
      </c>
      <c r="F482" s="11">
        <v>20000</v>
      </c>
      <c r="G482" s="11">
        <f>VLOOKUP(B482,[2]Hoja6!$A$2:$C$493,3,0)</f>
        <v>574</v>
      </c>
      <c r="H482" s="11">
        <f>VLOOKUP(B482,[2]Hoja6!$A$2:$D$493,4,0)</f>
        <v>608</v>
      </c>
      <c r="I482" s="11">
        <f>VLOOKUP(B482,[2]Hoja6!$A$2:$E$493,5,0)</f>
        <v>0</v>
      </c>
      <c r="J482" s="11">
        <f>VLOOKUP(B482,[2]Hoja6!$A$2:$F$493,6,0)</f>
        <v>625</v>
      </c>
      <c r="K482" s="11">
        <f t="shared" si="14"/>
        <v>1807</v>
      </c>
      <c r="L482" s="11">
        <f t="shared" si="15"/>
        <v>18193</v>
      </c>
      <c r="M482" s="46" t="s">
        <v>281</v>
      </c>
    </row>
    <row r="483" spans="1:13" ht="15" customHeight="1" x14ac:dyDescent="0.25">
      <c r="A483" s="42">
        <v>472</v>
      </c>
      <c r="B483" s="2" t="s">
        <v>608</v>
      </c>
      <c r="C483" s="20" t="s">
        <v>1205</v>
      </c>
      <c r="D483" s="20" t="s">
        <v>982</v>
      </c>
      <c r="E483" s="20" t="s">
        <v>813</v>
      </c>
      <c r="F483" s="11">
        <v>20000</v>
      </c>
      <c r="G483" s="11">
        <f>VLOOKUP(B483,[2]Hoja6!$A$2:$C$493,3,0)</f>
        <v>574</v>
      </c>
      <c r="H483" s="11">
        <f>VLOOKUP(B483,[2]Hoja6!$A$2:$D$493,4,0)</f>
        <v>608</v>
      </c>
      <c r="I483" s="11">
        <f>VLOOKUP(B483,[2]Hoja6!$A$2:$E$493,5,0)</f>
        <v>0</v>
      </c>
      <c r="J483" s="11">
        <f>VLOOKUP(B483,[2]Hoja6!$A$2:$F$493,6,0)</f>
        <v>5025</v>
      </c>
      <c r="K483" s="11">
        <f t="shared" si="14"/>
        <v>6207</v>
      </c>
      <c r="L483" s="11">
        <f t="shared" si="15"/>
        <v>13793</v>
      </c>
      <c r="M483" s="46" t="s">
        <v>282</v>
      </c>
    </row>
    <row r="484" spans="1:13" ht="16.5" customHeight="1" x14ac:dyDescent="0.25">
      <c r="A484" s="42">
        <v>473</v>
      </c>
      <c r="B484" s="2" t="s">
        <v>609</v>
      </c>
      <c r="C484" s="20" t="s">
        <v>1205</v>
      </c>
      <c r="D484" s="20" t="s">
        <v>982</v>
      </c>
      <c r="E484" s="20" t="s">
        <v>813</v>
      </c>
      <c r="F484" s="11">
        <v>20000</v>
      </c>
      <c r="G484" s="11">
        <f>VLOOKUP(B484,[2]Hoja6!$A$2:$C$493,3,0)</f>
        <v>574</v>
      </c>
      <c r="H484" s="11">
        <f>VLOOKUP(B484,[2]Hoja6!$A$2:$D$493,4,0)</f>
        <v>608</v>
      </c>
      <c r="I484" s="11">
        <f>VLOOKUP(B484,[2]Hoja6!$A$2:$E$493,5,0)</f>
        <v>0</v>
      </c>
      <c r="J484" s="11">
        <f>VLOOKUP(B484,[2]Hoja6!$A$2:$F$493,6,0)</f>
        <v>25</v>
      </c>
      <c r="K484" s="11">
        <f t="shared" si="14"/>
        <v>1207</v>
      </c>
      <c r="L484" s="11">
        <f t="shared" si="15"/>
        <v>18793</v>
      </c>
      <c r="M484" s="46" t="s">
        <v>281</v>
      </c>
    </row>
    <row r="485" spans="1:13" ht="15" customHeight="1" x14ac:dyDescent="0.25">
      <c r="A485" s="42">
        <v>474</v>
      </c>
      <c r="B485" s="2" t="s">
        <v>611</v>
      </c>
      <c r="C485" s="20" t="s">
        <v>1205</v>
      </c>
      <c r="D485" s="20" t="s">
        <v>982</v>
      </c>
      <c r="E485" s="20" t="s">
        <v>813</v>
      </c>
      <c r="F485" s="11">
        <v>20000</v>
      </c>
      <c r="G485" s="11">
        <f>VLOOKUP(B485,[2]Hoja6!$A$2:$C$493,3,0)</f>
        <v>574</v>
      </c>
      <c r="H485" s="11">
        <f>VLOOKUP(B485,[2]Hoja6!$A$2:$D$493,4,0)</f>
        <v>608</v>
      </c>
      <c r="I485" s="11">
        <f>VLOOKUP(B485,[2]Hoja6!$A$2:$E$493,5,0)</f>
        <v>0</v>
      </c>
      <c r="J485" s="11">
        <f>VLOOKUP(B485,[2]Hoja6!$A$2:$F$493,6,0)</f>
        <v>25</v>
      </c>
      <c r="K485" s="11">
        <f t="shared" si="14"/>
        <v>1207</v>
      </c>
      <c r="L485" s="11">
        <f t="shared" si="15"/>
        <v>18793</v>
      </c>
      <c r="M485" s="46" t="s">
        <v>281</v>
      </c>
    </row>
    <row r="486" spans="1:13" ht="15" customHeight="1" x14ac:dyDescent="0.25">
      <c r="A486" s="42">
        <v>475</v>
      </c>
      <c r="B486" s="2" t="s">
        <v>615</v>
      </c>
      <c r="C486" s="20" t="s">
        <v>1205</v>
      </c>
      <c r="D486" s="20" t="s">
        <v>982</v>
      </c>
      <c r="E486" s="20" t="s">
        <v>813</v>
      </c>
      <c r="F486" s="11">
        <v>20000</v>
      </c>
      <c r="G486" s="11">
        <f>VLOOKUP(B486,[2]Hoja6!$A$2:$C$493,3,0)</f>
        <v>574</v>
      </c>
      <c r="H486" s="11">
        <f>VLOOKUP(B486,[2]Hoja6!$A$2:$D$493,4,0)</f>
        <v>608</v>
      </c>
      <c r="I486" s="11">
        <f>VLOOKUP(B486,[2]Hoja6!$A$2:$E$493,5,0)</f>
        <v>0</v>
      </c>
      <c r="J486" s="11">
        <f>VLOOKUP(B486,[2]Hoja6!$A$2:$F$493,6,0)</f>
        <v>5489.93</v>
      </c>
      <c r="K486" s="11">
        <f t="shared" si="14"/>
        <v>6671.93</v>
      </c>
      <c r="L486" s="11">
        <f t="shared" si="15"/>
        <v>13328.07</v>
      </c>
      <c r="M486" s="46" t="s">
        <v>281</v>
      </c>
    </row>
    <row r="487" spans="1:13" x14ac:dyDescent="0.25">
      <c r="A487" s="42">
        <v>476</v>
      </c>
      <c r="B487" s="2" t="s">
        <v>616</v>
      </c>
      <c r="C487" s="20" t="s">
        <v>1205</v>
      </c>
      <c r="D487" s="20" t="s">
        <v>982</v>
      </c>
      <c r="E487" s="20" t="s">
        <v>813</v>
      </c>
      <c r="F487" s="11">
        <v>20000</v>
      </c>
      <c r="G487" s="11">
        <f>VLOOKUP(B487,[2]Hoja6!$A$2:$C$493,3,0)</f>
        <v>574</v>
      </c>
      <c r="H487" s="11">
        <f>VLOOKUP(B487,[2]Hoja6!$A$2:$D$493,4,0)</f>
        <v>608</v>
      </c>
      <c r="I487" s="11">
        <f>VLOOKUP(B487,[2]Hoja6!$A$2:$E$493,5,0)</f>
        <v>0</v>
      </c>
      <c r="J487" s="11">
        <f>VLOOKUP(B487,[2]Hoja6!$A$2:$F$493,6,0)</f>
        <v>25</v>
      </c>
      <c r="K487" s="11">
        <f t="shared" si="14"/>
        <v>1207</v>
      </c>
      <c r="L487" s="11">
        <f t="shared" si="15"/>
        <v>18793</v>
      </c>
      <c r="M487" s="46" t="s">
        <v>282</v>
      </c>
    </row>
    <row r="488" spans="1:13" x14ac:dyDescent="0.25">
      <c r="A488" s="42">
        <v>477</v>
      </c>
      <c r="B488" s="2" t="s">
        <v>586</v>
      </c>
      <c r="C488" s="20" t="s">
        <v>1206</v>
      </c>
      <c r="D488" s="20" t="s">
        <v>982</v>
      </c>
      <c r="E488" s="20" t="s">
        <v>813</v>
      </c>
      <c r="F488" s="11">
        <v>20000</v>
      </c>
      <c r="G488" s="11">
        <f>VLOOKUP(B488,[2]Hoja6!$A$2:$C$493,3,0)</f>
        <v>574</v>
      </c>
      <c r="H488" s="11">
        <f>VLOOKUP(B488,[2]Hoja6!$A$2:$D$493,4,0)</f>
        <v>608</v>
      </c>
      <c r="I488" s="11">
        <f>VLOOKUP(B488,[2]Hoja6!$A$2:$E$493,5,0)</f>
        <v>0</v>
      </c>
      <c r="J488" s="11">
        <f>VLOOKUP(B488,[2]Hoja6!$A$2:$F$493,6,0)</f>
        <v>5525.32</v>
      </c>
      <c r="K488" s="11">
        <f t="shared" si="14"/>
        <v>6707.32</v>
      </c>
      <c r="L488" s="11">
        <f t="shared" si="15"/>
        <v>13292.68</v>
      </c>
      <c r="M488" s="46" t="s">
        <v>281</v>
      </c>
    </row>
    <row r="489" spans="1:13" x14ac:dyDescent="0.25">
      <c r="A489" s="42">
        <v>478</v>
      </c>
      <c r="B489" s="2" t="s">
        <v>587</v>
      </c>
      <c r="C489" s="20" t="s">
        <v>1206</v>
      </c>
      <c r="D489" s="20" t="s">
        <v>982</v>
      </c>
      <c r="E489" s="20" t="s">
        <v>813</v>
      </c>
      <c r="F489" s="11">
        <v>20000</v>
      </c>
      <c r="G489" s="11">
        <f>VLOOKUP(B489,[2]Hoja6!$A$2:$C$493,3,0)</f>
        <v>574</v>
      </c>
      <c r="H489" s="11">
        <f>VLOOKUP(B489,[2]Hoja6!$A$2:$D$493,4,0)</f>
        <v>608</v>
      </c>
      <c r="I489" s="11">
        <f>VLOOKUP(B489,[2]Hoja6!$A$2:$E$493,5,0)</f>
        <v>0</v>
      </c>
      <c r="J489" s="11">
        <f>VLOOKUP(B489,[2]Hoja6!$A$2:$F$493,6,0)</f>
        <v>25</v>
      </c>
      <c r="K489" s="11">
        <f t="shared" si="14"/>
        <v>1207</v>
      </c>
      <c r="L489" s="11">
        <f t="shared" si="15"/>
        <v>18793</v>
      </c>
      <c r="M489" s="46" t="s">
        <v>281</v>
      </c>
    </row>
    <row r="490" spans="1:13" x14ac:dyDescent="0.25">
      <c r="A490" s="42">
        <v>479</v>
      </c>
      <c r="B490" s="2" t="s">
        <v>588</v>
      </c>
      <c r="C490" s="20" t="s">
        <v>1206</v>
      </c>
      <c r="D490" s="20" t="s">
        <v>982</v>
      </c>
      <c r="E490" s="20" t="s">
        <v>813</v>
      </c>
      <c r="F490" s="11">
        <v>20000</v>
      </c>
      <c r="G490" s="11">
        <f>VLOOKUP(B490,[2]Hoja6!$A$2:$C$493,3,0)</f>
        <v>574</v>
      </c>
      <c r="H490" s="11">
        <f>VLOOKUP(B490,[2]Hoja6!$A$2:$D$493,4,0)</f>
        <v>608</v>
      </c>
      <c r="I490" s="11">
        <f>VLOOKUP(B490,[2]Hoja6!$A$2:$E$493,5,0)</f>
        <v>0</v>
      </c>
      <c r="J490" s="11">
        <f>VLOOKUP(B490,[2]Hoja6!$A$2:$F$493,6,0)</f>
        <v>25</v>
      </c>
      <c r="K490" s="11">
        <f t="shared" si="14"/>
        <v>1207</v>
      </c>
      <c r="L490" s="11">
        <f t="shared" si="15"/>
        <v>18793</v>
      </c>
      <c r="M490" s="46" t="s">
        <v>281</v>
      </c>
    </row>
    <row r="491" spans="1:13" x14ac:dyDescent="0.25">
      <c r="A491" s="42">
        <v>480</v>
      </c>
      <c r="B491" s="2" t="s">
        <v>591</v>
      </c>
      <c r="C491" s="20" t="s">
        <v>1206</v>
      </c>
      <c r="D491" s="20" t="s">
        <v>982</v>
      </c>
      <c r="E491" s="20" t="s">
        <v>813</v>
      </c>
      <c r="F491" s="11">
        <v>20000</v>
      </c>
      <c r="G491" s="11">
        <f>VLOOKUP(B491,[2]Hoja6!$A$2:$C$493,3,0)</f>
        <v>574</v>
      </c>
      <c r="H491" s="11">
        <f>VLOOKUP(B491,[2]Hoja6!$A$2:$D$493,4,0)</f>
        <v>608</v>
      </c>
      <c r="I491" s="11">
        <f>VLOOKUP(B491,[2]Hoja6!$A$2:$E$493,5,0)</f>
        <v>0</v>
      </c>
      <c r="J491" s="11">
        <f>VLOOKUP(B491,[2]Hoja6!$A$2:$F$493,6,0)</f>
        <v>25</v>
      </c>
      <c r="K491" s="11">
        <f t="shared" si="14"/>
        <v>1207</v>
      </c>
      <c r="L491" s="11">
        <f t="shared" si="15"/>
        <v>18793</v>
      </c>
      <c r="M491" s="46" t="s">
        <v>282</v>
      </c>
    </row>
    <row r="492" spans="1:13" x14ac:dyDescent="0.25">
      <c r="A492" s="42">
        <v>481</v>
      </c>
      <c r="B492" s="2" t="s">
        <v>594</v>
      </c>
      <c r="C492" s="20" t="s">
        <v>1206</v>
      </c>
      <c r="D492" s="20" t="s">
        <v>982</v>
      </c>
      <c r="E492" s="20" t="s">
        <v>813</v>
      </c>
      <c r="F492" s="11">
        <v>20000</v>
      </c>
      <c r="G492" s="11">
        <f>VLOOKUP(B492,[2]Hoja6!$A$2:$C$493,3,0)</f>
        <v>574</v>
      </c>
      <c r="H492" s="11">
        <f>VLOOKUP(B492,[2]Hoja6!$A$2:$D$493,4,0)</f>
        <v>608</v>
      </c>
      <c r="I492" s="11">
        <f>VLOOKUP(B492,[2]Hoja6!$A$2:$E$493,5,0)</f>
        <v>0</v>
      </c>
      <c r="J492" s="11">
        <f>VLOOKUP(B492,[2]Hoja6!$A$2:$F$493,6,0)</f>
        <v>6505.38</v>
      </c>
      <c r="K492" s="11">
        <f t="shared" si="14"/>
        <v>7687.38</v>
      </c>
      <c r="L492" s="11">
        <f t="shared" si="15"/>
        <v>12312.619999999999</v>
      </c>
      <c r="M492" s="46" t="s">
        <v>281</v>
      </c>
    </row>
    <row r="493" spans="1:13" x14ac:dyDescent="0.25">
      <c r="A493" s="42">
        <v>482</v>
      </c>
      <c r="B493" s="2" t="s">
        <v>602</v>
      </c>
      <c r="C493" s="20" t="s">
        <v>1206</v>
      </c>
      <c r="D493" s="20" t="s">
        <v>982</v>
      </c>
      <c r="E493" s="20" t="s">
        <v>813</v>
      </c>
      <c r="F493" s="11">
        <v>20000</v>
      </c>
      <c r="G493" s="11">
        <f>VLOOKUP(B493,[2]Hoja6!$A$2:$C$493,3,0)</f>
        <v>574</v>
      </c>
      <c r="H493" s="11">
        <f>VLOOKUP(B493,[2]Hoja6!$A$2:$D$493,4,0)</f>
        <v>608</v>
      </c>
      <c r="I493" s="11">
        <f>VLOOKUP(B493,[2]Hoja6!$A$2:$E$493,5,0)</f>
        <v>0</v>
      </c>
      <c r="J493" s="11">
        <f>VLOOKUP(B493,[2]Hoja6!$A$2:$F$493,6,0)</f>
        <v>25</v>
      </c>
      <c r="K493" s="11">
        <f t="shared" si="14"/>
        <v>1207</v>
      </c>
      <c r="L493" s="11">
        <f t="shared" si="15"/>
        <v>18793</v>
      </c>
      <c r="M493" s="46" t="s">
        <v>281</v>
      </c>
    </row>
    <row r="494" spans="1:13" x14ac:dyDescent="0.25">
      <c r="A494" s="42">
        <v>483</v>
      </c>
      <c r="B494" s="2" t="s">
        <v>603</v>
      </c>
      <c r="C494" s="20" t="s">
        <v>1206</v>
      </c>
      <c r="D494" s="20" t="s">
        <v>982</v>
      </c>
      <c r="E494" s="20" t="s">
        <v>813</v>
      </c>
      <c r="F494" s="11">
        <v>20000</v>
      </c>
      <c r="G494" s="11">
        <f>VLOOKUP(B494,[2]Hoja6!$A$2:$C$493,3,0)</f>
        <v>574</v>
      </c>
      <c r="H494" s="11">
        <f>VLOOKUP(B494,[2]Hoja6!$A$2:$D$493,4,0)</f>
        <v>608</v>
      </c>
      <c r="I494" s="11">
        <f>VLOOKUP(B494,[2]Hoja6!$A$2:$E$493,5,0)</f>
        <v>0</v>
      </c>
      <c r="J494" s="11">
        <f>VLOOKUP(B494,[2]Hoja6!$A$2:$F$493,6,0)</f>
        <v>25</v>
      </c>
      <c r="K494" s="11">
        <f t="shared" si="14"/>
        <v>1207</v>
      </c>
      <c r="L494" s="11">
        <f t="shared" si="15"/>
        <v>18793</v>
      </c>
      <c r="M494" s="46" t="s">
        <v>281</v>
      </c>
    </row>
    <row r="495" spans="1:13" x14ac:dyDescent="0.25">
      <c r="A495" s="42">
        <v>484</v>
      </c>
      <c r="B495" s="2" t="s">
        <v>610</v>
      </c>
      <c r="C495" s="20" t="s">
        <v>1206</v>
      </c>
      <c r="D495" s="20" t="s">
        <v>982</v>
      </c>
      <c r="E495" s="20" t="s">
        <v>813</v>
      </c>
      <c r="F495" s="11">
        <v>20000</v>
      </c>
      <c r="G495" s="11">
        <f>VLOOKUP(B495,[2]Hoja6!$A$2:$C$493,3,0)</f>
        <v>574</v>
      </c>
      <c r="H495" s="11">
        <f>VLOOKUP(B495,[2]Hoja6!$A$2:$D$493,4,0)</f>
        <v>608</v>
      </c>
      <c r="I495" s="11">
        <f>VLOOKUP(B495,[2]Hoja6!$A$2:$E$493,5,0)</f>
        <v>0</v>
      </c>
      <c r="J495" s="11">
        <f>VLOOKUP(B495,[2]Hoja6!$A$2:$F$493,6,0)</f>
        <v>25</v>
      </c>
      <c r="K495" s="11">
        <f t="shared" si="14"/>
        <v>1207</v>
      </c>
      <c r="L495" s="11">
        <f t="shared" si="15"/>
        <v>18793</v>
      </c>
      <c r="M495" s="46" t="s">
        <v>281</v>
      </c>
    </row>
    <row r="496" spans="1:13" x14ac:dyDescent="0.25">
      <c r="A496" s="42">
        <v>485</v>
      </c>
      <c r="B496" s="2" t="s">
        <v>612</v>
      </c>
      <c r="C496" s="20" t="s">
        <v>1206</v>
      </c>
      <c r="D496" s="20" t="s">
        <v>982</v>
      </c>
      <c r="E496" s="20" t="s">
        <v>813</v>
      </c>
      <c r="F496" s="11">
        <v>20000</v>
      </c>
      <c r="G496" s="11">
        <f>VLOOKUP(B496,[2]Hoja6!$A$2:$C$493,3,0)</f>
        <v>574</v>
      </c>
      <c r="H496" s="11">
        <f>VLOOKUP(B496,[2]Hoja6!$A$2:$D$493,4,0)</f>
        <v>608</v>
      </c>
      <c r="I496" s="11">
        <f>VLOOKUP(B496,[2]Hoja6!$A$2:$E$493,5,0)</f>
        <v>0</v>
      </c>
      <c r="J496" s="11">
        <f>VLOOKUP(B496,[2]Hoja6!$A$2:$F$493,6,0)</f>
        <v>1025</v>
      </c>
      <c r="K496" s="11">
        <f t="shared" si="14"/>
        <v>2207</v>
      </c>
      <c r="L496" s="11">
        <f t="shared" si="15"/>
        <v>17793</v>
      </c>
      <c r="M496" s="46" t="s">
        <v>281</v>
      </c>
    </row>
    <row r="497" spans="1:13" x14ac:dyDescent="0.25">
      <c r="A497" s="42">
        <v>486</v>
      </c>
      <c r="B497" s="2" t="s">
        <v>613</v>
      </c>
      <c r="C497" s="20" t="s">
        <v>1206</v>
      </c>
      <c r="D497" s="20" t="s">
        <v>982</v>
      </c>
      <c r="E497" s="20" t="s">
        <v>813</v>
      </c>
      <c r="F497" s="11">
        <v>20000</v>
      </c>
      <c r="G497" s="11">
        <f>VLOOKUP(B497,[2]Hoja6!$A$2:$C$493,3,0)</f>
        <v>574</v>
      </c>
      <c r="H497" s="11">
        <f>VLOOKUP(B497,[2]Hoja6!$A$2:$D$493,4,0)</f>
        <v>608</v>
      </c>
      <c r="I497" s="11">
        <f>VLOOKUP(B497,[2]Hoja6!$A$2:$E$493,5,0)</f>
        <v>0</v>
      </c>
      <c r="J497" s="11">
        <f>VLOOKUP(B497,[2]Hoja6!$A$2:$F$493,6,0)</f>
        <v>4426.84</v>
      </c>
      <c r="K497" s="11">
        <f t="shared" si="14"/>
        <v>5608.84</v>
      </c>
      <c r="L497" s="11">
        <f t="shared" si="15"/>
        <v>14391.16</v>
      </c>
      <c r="M497" s="46" t="s">
        <v>281</v>
      </c>
    </row>
    <row r="498" spans="1:13" x14ac:dyDescent="0.25">
      <c r="A498" s="42">
        <v>487</v>
      </c>
      <c r="B498" s="2" t="s">
        <v>618</v>
      </c>
      <c r="C498" s="20" t="s">
        <v>1206</v>
      </c>
      <c r="D498" s="20" t="s">
        <v>982</v>
      </c>
      <c r="E498" s="20" t="s">
        <v>813</v>
      </c>
      <c r="F498" s="11">
        <v>20000</v>
      </c>
      <c r="G498" s="11">
        <f>VLOOKUP(B498,[2]Hoja6!$A$2:$C$493,3,0)</f>
        <v>574</v>
      </c>
      <c r="H498" s="11">
        <f>VLOOKUP(B498,[2]Hoja6!$A$2:$D$493,4,0)</f>
        <v>608</v>
      </c>
      <c r="I498" s="11">
        <f>VLOOKUP(B498,[2]Hoja6!$A$2:$E$493,5,0)</f>
        <v>0</v>
      </c>
      <c r="J498" s="11">
        <f>VLOOKUP(B498,[2]Hoja6!$A$2:$F$493,6,0)</f>
        <v>25</v>
      </c>
      <c r="K498" s="11">
        <f t="shared" si="14"/>
        <v>1207</v>
      </c>
      <c r="L498" s="11">
        <f t="shared" si="15"/>
        <v>18793</v>
      </c>
      <c r="M498" s="46" t="s">
        <v>282</v>
      </c>
    </row>
    <row r="499" spans="1:13" x14ac:dyDescent="0.25">
      <c r="A499" s="42">
        <v>488</v>
      </c>
      <c r="B499" s="2" t="s">
        <v>619</v>
      </c>
      <c r="C499" s="20" t="s">
        <v>1206</v>
      </c>
      <c r="D499" s="20" t="s">
        <v>982</v>
      </c>
      <c r="E499" s="20" t="s">
        <v>813</v>
      </c>
      <c r="F499" s="11">
        <v>20000</v>
      </c>
      <c r="G499" s="11">
        <f>VLOOKUP(B499,[2]Hoja6!$A$2:$C$493,3,0)</f>
        <v>574</v>
      </c>
      <c r="H499" s="11">
        <f>VLOOKUP(B499,[2]Hoja6!$A$2:$D$493,4,0)</f>
        <v>608</v>
      </c>
      <c r="I499" s="11">
        <f>VLOOKUP(B499,[2]Hoja6!$A$2:$E$493,5,0)</f>
        <v>0</v>
      </c>
      <c r="J499" s="11">
        <f>VLOOKUP(B499,[2]Hoja6!$A$2:$F$493,6,0)</f>
        <v>25</v>
      </c>
      <c r="K499" s="11">
        <f t="shared" si="14"/>
        <v>1207</v>
      </c>
      <c r="L499" s="11">
        <f t="shared" si="15"/>
        <v>18793</v>
      </c>
      <c r="M499" s="46" t="s">
        <v>282</v>
      </c>
    </row>
    <row r="500" spans="1:13" x14ac:dyDescent="0.25">
      <c r="A500" s="42">
        <v>489</v>
      </c>
      <c r="B500" s="2" t="s">
        <v>620</v>
      </c>
      <c r="C500" s="20" t="s">
        <v>1206</v>
      </c>
      <c r="D500" s="20" t="s">
        <v>982</v>
      </c>
      <c r="E500" s="20" t="s">
        <v>813</v>
      </c>
      <c r="F500" s="11">
        <v>20000</v>
      </c>
      <c r="G500" s="11">
        <f>VLOOKUP(B500,[2]Hoja6!$A$2:$C$493,3,0)</f>
        <v>574</v>
      </c>
      <c r="H500" s="11">
        <f>VLOOKUP(B500,[2]Hoja6!$A$2:$D$493,4,0)</f>
        <v>608</v>
      </c>
      <c r="I500" s="11">
        <f>VLOOKUP(B500,[2]Hoja6!$A$2:$E$493,5,0)</f>
        <v>0</v>
      </c>
      <c r="J500" s="11">
        <f>VLOOKUP(B500,[2]Hoja6!$A$2:$F$493,6,0)</f>
        <v>25</v>
      </c>
      <c r="K500" s="11">
        <f t="shared" si="14"/>
        <v>1207</v>
      </c>
      <c r="L500" s="11">
        <f t="shared" si="15"/>
        <v>18793</v>
      </c>
      <c r="M500" s="46" t="s">
        <v>281</v>
      </c>
    </row>
    <row r="501" spans="1:13" x14ac:dyDescent="0.25">
      <c r="A501" s="42">
        <v>490</v>
      </c>
      <c r="B501" s="2" t="s">
        <v>597</v>
      </c>
      <c r="C501" s="20" t="s">
        <v>1207</v>
      </c>
      <c r="D501" s="20" t="s">
        <v>982</v>
      </c>
      <c r="E501" s="20" t="s">
        <v>813</v>
      </c>
      <c r="F501" s="11">
        <v>20000</v>
      </c>
      <c r="G501" s="11">
        <f>VLOOKUP(B501,[2]Hoja6!$A$2:$C$493,3,0)</f>
        <v>574</v>
      </c>
      <c r="H501" s="11">
        <f>VLOOKUP(B501,[2]Hoja6!$A$2:$D$493,4,0)</f>
        <v>608</v>
      </c>
      <c r="I501" s="11">
        <f>VLOOKUP(B501,[2]Hoja6!$A$2:$E$493,5,0)</f>
        <v>0</v>
      </c>
      <c r="J501" s="11">
        <f>VLOOKUP(B501,[2]Hoja6!$A$2:$F$493,6,0)</f>
        <v>5777.3</v>
      </c>
      <c r="K501" s="11">
        <f t="shared" si="14"/>
        <v>6959.3</v>
      </c>
      <c r="L501" s="11">
        <f t="shared" si="15"/>
        <v>13040.7</v>
      </c>
      <c r="M501" s="46" t="s">
        <v>281</v>
      </c>
    </row>
    <row r="502" spans="1:13" x14ac:dyDescent="0.25">
      <c r="A502" s="42">
        <v>491</v>
      </c>
      <c r="B502" s="2" t="s">
        <v>617</v>
      </c>
      <c r="C502" s="20" t="s">
        <v>1207</v>
      </c>
      <c r="D502" s="20" t="s">
        <v>982</v>
      </c>
      <c r="E502" s="20" t="s">
        <v>813</v>
      </c>
      <c r="F502" s="11">
        <v>20000</v>
      </c>
      <c r="G502" s="11">
        <f>VLOOKUP(B502,[2]Hoja6!$A$2:$C$493,3,0)</f>
        <v>574</v>
      </c>
      <c r="H502" s="11">
        <f>VLOOKUP(B502,[2]Hoja6!$A$2:$D$493,4,0)</f>
        <v>608</v>
      </c>
      <c r="I502" s="11">
        <f>VLOOKUP(B502,[2]Hoja6!$A$2:$E$493,5,0)</f>
        <v>0</v>
      </c>
      <c r="J502" s="11">
        <f>VLOOKUP(B502,[2]Hoja6!$A$2:$F$493,6,0)</f>
        <v>768.12</v>
      </c>
      <c r="K502" s="11">
        <f t="shared" si="14"/>
        <v>1950.12</v>
      </c>
      <c r="L502" s="11">
        <f t="shared" si="15"/>
        <v>18049.88</v>
      </c>
      <c r="M502" s="46" t="s">
        <v>281</v>
      </c>
    </row>
    <row r="503" spans="1:13" x14ac:dyDescent="0.25">
      <c r="B503" s="16"/>
      <c r="C503" s="16"/>
      <c r="D503" s="16"/>
      <c r="E503" s="22" t="s">
        <v>657</v>
      </c>
      <c r="F503" s="23">
        <f>SUM(F12:F502)</f>
        <v>25006750</v>
      </c>
      <c r="G503" s="23">
        <f t="shared" ref="G503:L503" si="16">SUM(G12:G502)</f>
        <v>717693.73000000173</v>
      </c>
      <c r="H503" s="23">
        <f t="shared" si="16"/>
        <v>742142.27999999991</v>
      </c>
      <c r="I503" s="23">
        <f t="shared" si="16"/>
        <v>1754585.7399999951</v>
      </c>
      <c r="J503" s="23">
        <f t="shared" si="16"/>
        <v>2161307.6700000009</v>
      </c>
      <c r="K503" s="23">
        <f t="shared" si="16"/>
        <v>5375729.4200000092</v>
      </c>
      <c r="L503" s="23">
        <f t="shared" si="16"/>
        <v>19631020.580000002</v>
      </c>
      <c r="M503" s="23">
        <f>SUM(M13:M502)</f>
        <v>0</v>
      </c>
    </row>
    <row r="504" spans="1:13" x14ac:dyDescent="0.25">
      <c r="B504" s="16"/>
      <c r="C504" s="16"/>
      <c r="D504" s="16"/>
      <c r="E504" s="18"/>
      <c r="F504" s="43"/>
      <c r="G504" s="43"/>
      <c r="H504" s="43"/>
      <c r="I504" s="43"/>
      <c r="J504" s="43"/>
      <c r="K504" s="43"/>
      <c r="L504" s="43"/>
      <c r="M504" s="43"/>
    </row>
    <row r="505" spans="1:13" x14ac:dyDescent="0.25">
      <c r="B505" s="16"/>
      <c r="C505" s="16"/>
      <c r="D505" s="16"/>
      <c r="E505" s="18"/>
      <c r="F505" s="43"/>
      <c r="G505" s="43"/>
      <c r="H505" s="43"/>
      <c r="I505" s="43"/>
      <c r="J505" s="43"/>
      <c r="K505" s="43"/>
      <c r="L505" s="43"/>
      <c r="M505" s="43"/>
    </row>
    <row r="506" spans="1:13" x14ac:dyDescent="0.25">
      <c r="B506" s="16"/>
      <c r="C506" s="16"/>
      <c r="D506" s="16"/>
      <c r="E506" s="18"/>
      <c r="F506" s="43"/>
      <c r="G506" s="43"/>
      <c r="H506" s="43"/>
      <c r="I506" s="43"/>
      <c r="J506" s="43"/>
      <c r="K506" s="43"/>
      <c r="L506" s="43"/>
      <c r="M506" s="43"/>
    </row>
    <row r="507" spans="1:13" x14ac:dyDescent="0.25">
      <c r="B507" s="16"/>
      <c r="C507" s="16"/>
      <c r="D507" s="16"/>
      <c r="E507" s="18"/>
      <c r="F507" s="43"/>
      <c r="G507" s="43"/>
      <c r="H507" s="43"/>
      <c r="I507" s="43"/>
      <c r="J507" s="43"/>
      <c r="K507" s="43"/>
      <c r="L507" s="43"/>
      <c r="M507" s="43"/>
    </row>
    <row r="508" spans="1:13" x14ac:dyDescent="0.25">
      <c r="A508" s="3"/>
      <c r="B508" s="25" t="s">
        <v>978</v>
      </c>
      <c r="C508" s="25" t="s">
        <v>979</v>
      </c>
      <c r="D508" s="25"/>
      <c r="E508" s="61"/>
      <c r="F508" s="61"/>
      <c r="G508" s="61"/>
      <c r="H508" s="61"/>
      <c r="I508" s="61"/>
      <c r="J508" s="78"/>
      <c r="K508"/>
      <c r="L508"/>
      <c r="M508"/>
    </row>
    <row r="509" spans="1:13" x14ac:dyDescent="0.25">
      <c r="A509" s="3"/>
      <c r="B509" s="26"/>
      <c r="C509" s="26"/>
      <c r="D509" s="26"/>
      <c r="E509" s="35"/>
      <c r="F509" s="35"/>
      <c r="G509" s="35"/>
      <c r="H509" s="35"/>
      <c r="I509" s="35"/>
      <c r="J509" s="3"/>
      <c r="K509"/>
      <c r="L509"/>
      <c r="M509"/>
    </row>
    <row r="510" spans="1:13" x14ac:dyDescent="0.25">
      <c r="A510" s="3"/>
      <c r="B510" s="26"/>
      <c r="C510" s="26"/>
      <c r="D510" s="26"/>
      <c r="E510" s="35"/>
      <c r="F510" s="35"/>
      <c r="G510" s="35"/>
      <c r="H510" s="35"/>
      <c r="I510" s="35"/>
      <c r="J510" s="3"/>
      <c r="K510" s="72"/>
      <c r="L510"/>
      <c r="M510"/>
    </row>
    <row r="511" spans="1:13" x14ac:dyDescent="0.25">
      <c r="A511" s="3"/>
      <c r="B511" s="26"/>
      <c r="C511" s="26"/>
      <c r="D511" s="26"/>
      <c r="E511" s="36"/>
      <c r="F511" s="35"/>
      <c r="G511" s="35"/>
      <c r="H511" s="35"/>
      <c r="I511" s="35"/>
      <c r="J511" s="9"/>
      <c r="K511" s="3"/>
      <c r="L511"/>
      <c r="M511"/>
    </row>
    <row r="512" spans="1:13" x14ac:dyDescent="0.25">
      <c r="A512" s="3"/>
      <c r="B512" s="26"/>
      <c r="C512" s="26"/>
      <c r="D512" s="26"/>
      <c r="E512" s="36"/>
      <c r="F512" s="35"/>
      <c r="G512" s="35"/>
      <c r="H512" s="35"/>
      <c r="I512" s="35"/>
      <c r="J512" s="9"/>
      <c r="K512" s="3"/>
      <c r="L512"/>
      <c r="M512"/>
    </row>
    <row r="513" spans="1:13" ht="15.75" thickBot="1" x14ac:dyDescent="0.3">
      <c r="A513" s="3"/>
      <c r="B513" s="52"/>
      <c r="C513" s="52"/>
      <c r="D513" s="58"/>
      <c r="E513" s="36"/>
      <c r="F513" s="35"/>
      <c r="G513" s="35"/>
      <c r="H513" s="35"/>
      <c r="I513" s="35"/>
      <c r="J513" s="9"/>
      <c r="K513" s="3"/>
      <c r="L513"/>
      <c r="M513"/>
    </row>
    <row r="514" spans="1:13" x14ac:dyDescent="0.25">
      <c r="A514" s="3"/>
      <c r="B514" s="25" t="s">
        <v>980</v>
      </c>
      <c r="C514" s="25" t="s">
        <v>1257</v>
      </c>
      <c r="D514" s="25"/>
      <c r="E514" s="36"/>
      <c r="F514" s="35"/>
      <c r="G514" s="35"/>
      <c r="H514" s="35"/>
      <c r="I514" s="35"/>
      <c r="J514" s="9"/>
      <c r="K514" s="3"/>
      <c r="L514"/>
      <c r="M514"/>
    </row>
    <row r="515" spans="1:13" x14ac:dyDescent="0.25">
      <c r="A515" s="3"/>
      <c r="B515" s="53" t="s">
        <v>986</v>
      </c>
      <c r="C515" s="53" t="s">
        <v>981</v>
      </c>
      <c r="D515" s="53"/>
      <c r="E515" s="35"/>
      <c r="F515" s="35"/>
      <c r="G515" s="35"/>
      <c r="H515" s="35"/>
      <c r="I515" s="35"/>
      <c r="J515" s="3"/>
      <c r="K515"/>
      <c r="L515"/>
      <c r="M515"/>
    </row>
    <row r="516" spans="1:13" x14ac:dyDescent="0.25">
      <c r="A516" s="3"/>
      <c r="B516" s="27"/>
      <c r="C516" s="53"/>
      <c r="D516" s="53"/>
      <c r="E516" s="35"/>
      <c r="F516" s="35"/>
      <c r="G516" s="35"/>
      <c r="H516" s="35"/>
      <c r="I516" s="35"/>
      <c r="J516" s="3"/>
      <c r="K516"/>
      <c r="L516"/>
      <c r="M516"/>
    </row>
    <row r="517" spans="1:13" x14ac:dyDescent="0.25">
      <c r="A517" s="3"/>
      <c r="B517" s="7"/>
      <c r="C517" s="7"/>
      <c r="D517" s="7"/>
      <c r="E517" s="35"/>
      <c r="F517" s="35"/>
      <c r="G517" s="35"/>
      <c r="H517" s="35"/>
      <c r="I517" s="35"/>
      <c r="J517" s="3"/>
      <c r="K517"/>
      <c r="L517"/>
      <c r="M517"/>
    </row>
  </sheetData>
  <mergeCells count="10">
    <mergeCell ref="A4:M4"/>
    <mergeCell ref="A5:M5"/>
    <mergeCell ref="A6:M6"/>
    <mergeCell ref="A7:M7"/>
    <mergeCell ref="F10:M10"/>
    <mergeCell ref="E10:E11"/>
    <mergeCell ref="D10:D11"/>
    <mergeCell ref="C10:C11"/>
    <mergeCell ref="B10:B11"/>
    <mergeCell ref="A10:A11"/>
  </mergeCells>
  <conditionalFormatting sqref="B508:B515">
    <cfRule type="duplicateValues" dxfId="2" priority="2"/>
  </conditionalFormatting>
  <conditionalFormatting sqref="B516">
    <cfRule type="duplicateValues" dxfId="1" priority="3"/>
  </conditionalFormatting>
  <conditionalFormatting sqref="B508:D50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4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F95A8-B5A3-4CEE-9AF5-B74FA91BAD61}">
  <sheetPr>
    <tabColor theme="9" tint="0.39997558519241921"/>
    <pageSetUpPr fitToPage="1"/>
  </sheetPr>
  <dimension ref="A2:M419"/>
  <sheetViews>
    <sheetView showGridLines="0" zoomScaleNormal="100" workbookViewId="0">
      <selection activeCell="C414" sqref="C414"/>
    </sheetView>
  </sheetViews>
  <sheetFormatPr baseColWidth="10" defaultColWidth="11.42578125" defaultRowHeight="15" x14ac:dyDescent="0.25"/>
  <cols>
    <col min="1" max="1" width="4.140625" style="38" bestFit="1" customWidth="1"/>
    <col min="2" max="2" width="42" bestFit="1" customWidth="1"/>
    <col min="3" max="3" width="34.42578125" bestFit="1" customWidth="1"/>
    <col min="4" max="4" width="47.42578125" customWidth="1"/>
    <col min="5" max="5" width="20.140625" customWidth="1"/>
    <col min="6" max="6" width="17.140625" style="1" customWidth="1"/>
    <col min="7" max="7" width="11.5703125" style="1" customWidth="1"/>
    <col min="8" max="9" width="13.140625" style="1" customWidth="1"/>
    <col min="10" max="10" width="13.85546875" style="1" customWidth="1"/>
    <col min="11" max="11" width="19.28515625" style="1" customWidth="1"/>
    <col min="12" max="12" width="15.7109375" style="1" customWidth="1"/>
    <col min="13" max="13" width="5.5703125" style="4" bestFit="1" customWidth="1"/>
  </cols>
  <sheetData>
    <row r="2" spans="1:13" x14ac:dyDescent="0.25">
      <c r="A2" s="99" t="s">
        <v>539</v>
      </c>
      <c r="B2" s="99"/>
      <c r="C2" s="99"/>
      <c r="D2" s="99"/>
      <c r="E2" s="99"/>
      <c r="F2" s="99"/>
      <c r="G2" s="99"/>
      <c r="H2" s="99"/>
      <c r="I2" s="120"/>
      <c r="J2" s="99"/>
      <c r="K2" s="99"/>
      <c r="L2" s="99"/>
      <c r="M2" s="10"/>
    </row>
    <row r="3" spans="1:13" x14ac:dyDescent="0.25">
      <c r="A3" s="99" t="s">
        <v>540</v>
      </c>
      <c r="B3" s="99"/>
      <c r="C3" s="99"/>
      <c r="D3" s="99"/>
      <c r="E3" s="99"/>
      <c r="F3" s="99"/>
      <c r="G3" s="99"/>
      <c r="H3" s="99"/>
      <c r="I3" s="120"/>
      <c r="J3" s="99"/>
      <c r="K3" s="99"/>
      <c r="L3" s="99"/>
      <c r="M3" s="10"/>
    </row>
    <row r="4" spans="1:13" x14ac:dyDescent="0.25">
      <c r="A4" s="100" t="s">
        <v>1258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45"/>
    </row>
    <row r="5" spans="1:13" x14ac:dyDescent="0.25">
      <c r="A5" s="99" t="s">
        <v>15</v>
      </c>
      <c r="B5" s="99"/>
      <c r="C5" s="99"/>
      <c r="D5" s="99"/>
      <c r="E5" s="99"/>
      <c r="F5" s="99"/>
      <c r="G5" s="99"/>
      <c r="H5" s="99"/>
      <c r="I5" s="120"/>
      <c r="J5" s="99"/>
      <c r="K5" s="99"/>
      <c r="L5" s="99"/>
      <c r="M5" s="10"/>
    </row>
    <row r="6" spans="1:13" ht="15.75" thickBot="1" x14ac:dyDescent="0.3">
      <c r="A6" s="37"/>
      <c r="B6" s="10"/>
      <c r="C6" s="10"/>
      <c r="D6" s="10"/>
      <c r="E6" s="10"/>
      <c r="F6" s="66"/>
      <c r="G6" s="66"/>
      <c r="H6" s="66"/>
      <c r="I6" s="66"/>
      <c r="J6" s="66"/>
      <c r="K6" s="66"/>
      <c r="L6" s="66"/>
      <c r="M6" s="10"/>
    </row>
    <row r="7" spans="1:13" ht="15.75" customHeight="1" x14ac:dyDescent="0.25">
      <c r="A7" s="142" t="s">
        <v>542</v>
      </c>
      <c r="B7" s="144" t="s">
        <v>12</v>
      </c>
      <c r="C7" s="144" t="s">
        <v>11</v>
      </c>
      <c r="D7" s="144" t="s">
        <v>543</v>
      </c>
      <c r="E7" s="146" t="s">
        <v>516</v>
      </c>
      <c r="F7" s="148" t="s">
        <v>10</v>
      </c>
      <c r="G7" s="149"/>
      <c r="H7" s="149"/>
      <c r="I7" s="149"/>
      <c r="J7" s="149"/>
      <c r="K7" s="149"/>
      <c r="L7" s="149"/>
      <c r="M7" s="150"/>
    </row>
    <row r="8" spans="1:13" s="3" customFormat="1" ht="15" customHeight="1" thickBot="1" x14ac:dyDescent="0.3">
      <c r="A8" s="143"/>
      <c r="B8" s="145"/>
      <c r="C8" s="145"/>
      <c r="D8" s="145"/>
      <c r="E8" s="147"/>
      <c r="F8" s="80" t="s">
        <v>280</v>
      </c>
      <c r="G8" s="80" t="s">
        <v>1</v>
      </c>
      <c r="H8" s="80" t="s">
        <v>275</v>
      </c>
      <c r="I8" s="80" t="s">
        <v>276</v>
      </c>
      <c r="J8" s="80" t="s">
        <v>278</v>
      </c>
      <c r="K8" s="80" t="s">
        <v>283</v>
      </c>
      <c r="L8" s="80" t="s">
        <v>279</v>
      </c>
      <c r="M8" s="81" t="s">
        <v>291</v>
      </c>
    </row>
    <row r="9" spans="1:13" x14ac:dyDescent="0.25">
      <c r="A9" s="42">
        <v>1</v>
      </c>
      <c r="B9" s="20" t="s">
        <v>199</v>
      </c>
      <c r="C9" s="20" t="s">
        <v>1114</v>
      </c>
      <c r="D9" s="20" t="s">
        <v>1280</v>
      </c>
      <c r="E9" s="20" t="s">
        <v>743</v>
      </c>
      <c r="F9" s="21">
        <v>200000</v>
      </c>
      <c r="G9" s="21">
        <v>5740</v>
      </c>
      <c r="H9" s="21">
        <v>5883.16</v>
      </c>
      <c r="I9" s="21">
        <v>35677.08</v>
      </c>
      <c r="J9" s="21">
        <v>25</v>
      </c>
      <c r="K9" s="21">
        <f>+G9+H9+I9+J9</f>
        <v>47325.240000000005</v>
      </c>
      <c r="L9" s="21">
        <f>+F9-K9</f>
        <v>152674.76</v>
      </c>
      <c r="M9" s="47" t="str" cm="1">
        <f t="array" ref="M9">VLOOKUP(B9,+[1]TEMPORAL!$B$9:$M$384,12,0)</f>
        <v>F</v>
      </c>
    </row>
    <row r="10" spans="1:13" x14ac:dyDescent="0.25">
      <c r="A10" s="42">
        <v>2</v>
      </c>
      <c r="B10" s="2" t="s">
        <v>200</v>
      </c>
      <c r="C10" s="20" t="s">
        <v>1114</v>
      </c>
      <c r="D10" s="20" t="s">
        <v>1281</v>
      </c>
      <c r="E10" s="20" t="s">
        <v>743</v>
      </c>
      <c r="F10" s="21">
        <v>200000</v>
      </c>
      <c r="G10" s="21">
        <v>5740</v>
      </c>
      <c r="H10" s="21">
        <v>5883.16</v>
      </c>
      <c r="I10" s="21">
        <v>35677.08</v>
      </c>
      <c r="J10" s="21">
        <v>25</v>
      </c>
      <c r="K10" s="21">
        <f t="shared" ref="K10:K73" si="0">+G10+H10+I10+J10</f>
        <v>47325.240000000005</v>
      </c>
      <c r="L10" s="21">
        <f t="shared" ref="L10:L73" si="1">+F10-K10</f>
        <v>152674.76</v>
      </c>
      <c r="M10" s="46" t="str" cm="1">
        <f t="array" ref="M10">VLOOKUP(B10,+[1]TEMPORAL!$B$9:$M$384,12,0)</f>
        <v>M</v>
      </c>
    </row>
    <row r="11" spans="1:13" x14ac:dyDescent="0.25">
      <c r="A11" s="42">
        <v>3</v>
      </c>
      <c r="B11" s="2" t="s">
        <v>214</v>
      </c>
      <c r="C11" s="20" t="s">
        <v>1114</v>
      </c>
      <c r="D11" s="20" t="s">
        <v>1282</v>
      </c>
      <c r="E11" s="20" t="s">
        <v>743</v>
      </c>
      <c r="F11" s="21">
        <v>200000</v>
      </c>
      <c r="G11" s="21">
        <v>5740</v>
      </c>
      <c r="H11" s="21">
        <v>5883.16</v>
      </c>
      <c r="I11" s="21">
        <v>35677.08</v>
      </c>
      <c r="J11" s="21">
        <v>25</v>
      </c>
      <c r="K11" s="21">
        <f t="shared" si="0"/>
        <v>47325.240000000005</v>
      </c>
      <c r="L11" s="21">
        <f t="shared" si="1"/>
        <v>152674.76</v>
      </c>
      <c r="M11" s="46" t="str" cm="1">
        <f t="array" ref="M11">VLOOKUP(B11,+[1]TEMPORAL!$B$9:$M$384,12,0)</f>
        <v>M</v>
      </c>
    </row>
    <row r="12" spans="1:13" x14ac:dyDescent="0.25">
      <c r="A12" s="42">
        <v>4</v>
      </c>
      <c r="B12" s="2" t="s">
        <v>223</v>
      </c>
      <c r="C12" s="20" t="s">
        <v>1114</v>
      </c>
      <c r="D12" s="20" t="s">
        <v>1117</v>
      </c>
      <c r="E12" s="20" t="s">
        <v>743</v>
      </c>
      <c r="F12" s="21">
        <v>200000</v>
      </c>
      <c r="G12" s="21">
        <v>5740</v>
      </c>
      <c r="H12" s="21">
        <v>5883.16</v>
      </c>
      <c r="I12" s="21">
        <v>35677.08</v>
      </c>
      <c r="J12" s="21">
        <v>16612.95</v>
      </c>
      <c r="K12" s="21">
        <f t="shared" si="0"/>
        <v>63913.19</v>
      </c>
      <c r="L12" s="21">
        <f t="shared" si="1"/>
        <v>136086.81</v>
      </c>
      <c r="M12" s="46" t="str" cm="1">
        <f t="array" ref="M12">VLOOKUP(B12,+[1]TEMPORAL!$B$9:$M$384,12,0)</f>
        <v>M</v>
      </c>
    </row>
    <row r="13" spans="1:13" x14ac:dyDescent="0.25">
      <c r="A13" s="42">
        <v>5</v>
      </c>
      <c r="B13" s="2" t="s">
        <v>227</v>
      </c>
      <c r="C13" s="20" t="s">
        <v>1114</v>
      </c>
      <c r="D13" s="20" t="s">
        <v>1118</v>
      </c>
      <c r="E13" s="20" t="s">
        <v>743</v>
      </c>
      <c r="F13" s="21">
        <v>200000</v>
      </c>
      <c r="G13" s="21">
        <v>5740</v>
      </c>
      <c r="H13" s="21">
        <v>5883.16</v>
      </c>
      <c r="I13" s="21">
        <v>35677.08</v>
      </c>
      <c r="J13" s="21">
        <v>10025</v>
      </c>
      <c r="K13" s="21">
        <f t="shared" si="0"/>
        <v>57325.240000000005</v>
      </c>
      <c r="L13" s="21">
        <f t="shared" si="1"/>
        <v>142674.76</v>
      </c>
      <c r="M13" s="46" t="str" cm="1">
        <f t="array" ref="M13">VLOOKUP(B13,+[1]TEMPORAL!$B$9:$M$384,12,0)</f>
        <v>M</v>
      </c>
    </row>
    <row r="14" spans="1:13" x14ac:dyDescent="0.25">
      <c r="A14" s="42">
        <v>6</v>
      </c>
      <c r="B14" s="2" t="s">
        <v>341</v>
      </c>
      <c r="C14" s="20" t="s">
        <v>1114</v>
      </c>
      <c r="D14" s="20" t="s">
        <v>1107</v>
      </c>
      <c r="E14" s="20" t="s">
        <v>743</v>
      </c>
      <c r="F14" s="21">
        <v>200000</v>
      </c>
      <c r="G14" s="21">
        <v>5740</v>
      </c>
      <c r="H14" s="21">
        <v>5883.16</v>
      </c>
      <c r="I14" s="21">
        <v>35677.08</v>
      </c>
      <c r="J14" s="21">
        <v>25</v>
      </c>
      <c r="K14" s="21">
        <f t="shared" si="0"/>
        <v>47325.240000000005</v>
      </c>
      <c r="L14" s="21">
        <f t="shared" si="1"/>
        <v>152674.76</v>
      </c>
      <c r="M14" s="46" t="str" cm="1">
        <f t="array" ref="M14">VLOOKUP(B14,+[1]TEMPORAL!$B$9:$M$384,12,0)</f>
        <v>M</v>
      </c>
    </row>
    <row r="15" spans="1:13" x14ac:dyDescent="0.25">
      <c r="A15" s="42">
        <v>7</v>
      </c>
      <c r="B15" s="2" t="s">
        <v>387</v>
      </c>
      <c r="C15" s="20" t="s">
        <v>1114</v>
      </c>
      <c r="D15" s="20" t="s">
        <v>1283</v>
      </c>
      <c r="E15" s="20" t="s">
        <v>743</v>
      </c>
      <c r="F15" s="21">
        <v>200000</v>
      </c>
      <c r="G15" s="21">
        <v>5740</v>
      </c>
      <c r="H15" s="21">
        <v>5883.16</v>
      </c>
      <c r="I15" s="21">
        <v>35248.21</v>
      </c>
      <c r="J15" s="21">
        <v>1740.46</v>
      </c>
      <c r="K15" s="21">
        <f t="shared" si="0"/>
        <v>48611.829999999994</v>
      </c>
      <c r="L15" s="21">
        <f t="shared" si="1"/>
        <v>151388.17000000001</v>
      </c>
      <c r="M15" s="46" t="str" cm="1">
        <f t="array" ref="M15">VLOOKUP(B15,+[1]TEMPORAL!$B$9:$M$384,12,0)</f>
        <v>M</v>
      </c>
    </row>
    <row r="16" spans="1:13" x14ac:dyDescent="0.25">
      <c r="A16" s="42">
        <v>8</v>
      </c>
      <c r="B16" s="2" t="s">
        <v>973</v>
      </c>
      <c r="C16" s="20" t="s">
        <v>1114</v>
      </c>
      <c r="D16" s="20" t="s">
        <v>1284</v>
      </c>
      <c r="E16" s="20" t="s">
        <v>743</v>
      </c>
      <c r="F16" s="21">
        <v>185000</v>
      </c>
      <c r="G16" s="21">
        <v>5309.5</v>
      </c>
      <c r="H16" s="21">
        <v>5624</v>
      </c>
      <c r="I16" s="21">
        <v>32099.49</v>
      </c>
      <c r="J16" s="21">
        <v>71244.240000000005</v>
      </c>
      <c r="K16" s="21">
        <f t="shared" si="0"/>
        <v>114277.23000000001</v>
      </c>
      <c r="L16" s="21">
        <f t="shared" si="1"/>
        <v>70722.76999999999</v>
      </c>
      <c r="M16" s="46" t="s">
        <v>281</v>
      </c>
    </row>
    <row r="17" spans="1:13" x14ac:dyDescent="0.25">
      <c r="A17" s="42">
        <v>9</v>
      </c>
      <c r="B17" s="2" t="s">
        <v>253</v>
      </c>
      <c r="C17" s="20" t="s">
        <v>1114</v>
      </c>
      <c r="D17" s="20" t="s">
        <v>1219</v>
      </c>
      <c r="E17" s="20" t="s">
        <v>743</v>
      </c>
      <c r="F17" s="21">
        <v>185000</v>
      </c>
      <c r="G17" s="21">
        <v>5309.5</v>
      </c>
      <c r="H17" s="21">
        <v>5624</v>
      </c>
      <c r="I17" s="21">
        <v>31241.759999999998</v>
      </c>
      <c r="J17" s="21">
        <v>3455.92</v>
      </c>
      <c r="K17" s="21">
        <f t="shared" si="0"/>
        <v>45631.179999999993</v>
      </c>
      <c r="L17" s="21">
        <f t="shared" si="1"/>
        <v>139368.82</v>
      </c>
      <c r="M17" s="46" t="str" cm="1">
        <f t="array" ref="M17">VLOOKUP(B17,+[1]TEMPORAL!$B$9:$M$384,12,0)</f>
        <v>F</v>
      </c>
    </row>
    <row r="18" spans="1:13" x14ac:dyDescent="0.25">
      <c r="A18" s="42">
        <v>10</v>
      </c>
      <c r="B18" s="2" t="s">
        <v>209</v>
      </c>
      <c r="C18" s="20" t="s">
        <v>1114</v>
      </c>
      <c r="D18" s="20" t="s">
        <v>1285</v>
      </c>
      <c r="E18" s="20" t="s">
        <v>743</v>
      </c>
      <c r="F18" s="21">
        <v>185000</v>
      </c>
      <c r="G18" s="21">
        <v>5309.5</v>
      </c>
      <c r="H18" s="21">
        <v>5624</v>
      </c>
      <c r="I18" s="21">
        <v>31670.63</v>
      </c>
      <c r="J18" s="21">
        <v>11192.970000000001</v>
      </c>
      <c r="K18" s="21">
        <f t="shared" si="0"/>
        <v>53797.100000000006</v>
      </c>
      <c r="L18" s="21">
        <f t="shared" si="1"/>
        <v>131202.9</v>
      </c>
      <c r="M18" s="46" t="str" cm="1">
        <f t="array" ref="M18">VLOOKUP(B18,+[1]TEMPORAL!$B$9:$M$384,12,0)</f>
        <v>F</v>
      </c>
    </row>
    <row r="19" spans="1:13" x14ac:dyDescent="0.25">
      <c r="A19" s="42">
        <v>11</v>
      </c>
      <c r="B19" s="2" t="s">
        <v>399</v>
      </c>
      <c r="C19" s="20" t="s">
        <v>1114</v>
      </c>
      <c r="D19" s="20" t="s">
        <v>1215</v>
      </c>
      <c r="E19" s="20" t="s">
        <v>743</v>
      </c>
      <c r="F19" s="21">
        <v>165000</v>
      </c>
      <c r="G19" s="21">
        <v>4735.5</v>
      </c>
      <c r="H19" s="21">
        <v>5016</v>
      </c>
      <c r="I19" s="21">
        <v>26537.26</v>
      </c>
      <c r="J19" s="21">
        <v>3455.92</v>
      </c>
      <c r="K19" s="21">
        <f t="shared" si="0"/>
        <v>39744.679999999993</v>
      </c>
      <c r="L19" s="21">
        <f t="shared" si="1"/>
        <v>125255.32</v>
      </c>
      <c r="M19" s="46" t="str" cm="1">
        <f t="array" ref="M19">VLOOKUP(B19,+[1]TEMPORAL!$B$9:$M$384,12,0)</f>
        <v>M</v>
      </c>
    </row>
    <row r="20" spans="1:13" x14ac:dyDescent="0.25">
      <c r="A20" s="42">
        <v>12</v>
      </c>
      <c r="B20" s="2" t="s">
        <v>989</v>
      </c>
      <c r="C20" s="20" t="s">
        <v>1114</v>
      </c>
      <c r="D20" s="20" t="s">
        <v>1119</v>
      </c>
      <c r="E20" s="20" t="s">
        <v>743</v>
      </c>
      <c r="F20" s="21">
        <v>200000</v>
      </c>
      <c r="G20" s="21">
        <v>5740</v>
      </c>
      <c r="H20" s="21">
        <v>5883.16</v>
      </c>
      <c r="I20" s="21">
        <v>35677.08</v>
      </c>
      <c r="J20" s="21">
        <v>25</v>
      </c>
      <c r="K20" s="21">
        <f t="shared" si="0"/>
        <v>47325.240000000005</v>
      </c>
      <c r="L20" s="21">
        <f t="shared" si="1"/>
        <v>152674.76</v>
      </c>
      <c r="M20" s="46" t="s">
        <v>282</v>
      </c>
    </row>
    <row r="21" spans="1:13" x14ac:dyDescent="0.25">
      <c r="A21" s="42">
        <v>13</v>
      </c>
      <c r="B21" s="2" t="s">
        <v>1262</v>
      </c>
      <c r="C21" s="2" t="s">
        <v>985</v>
      </c>
      <c r="D21" s="2" t="s">
        <v>1113</v>
      </c>
      <c r="E21" s="20" t="s">
        <v>743</v>
      </c>
      <c r="F21" s="21">
        <v>200000</v>
      </c>
      <c r="G21" s="21">
        <v>5740</v>
      </c>
      <c r="H21" s="21">
        <v>5883.16</v>
      </c>
      <c r="I21" s="21">
        <v>35677.08</v>
      </c>
      <c r="J21" s="21">
        <v>25</v>
      </c>
      <c r="K21" s="21">
        <f t="shared" si="0"/>
        <v>47325.240000000005</v>
      </c>
      <c r="L21" s="21">
        <f t="shared" si="1"/>
        <v>152674.76</v>
      </c>
      <c r="M21" s="46" t="s">
        <v>282</v>
      </c>
    </row>
    <row r="22" spans="1:13" x14ac:dyDescent="0.25">
      <c r="A22" s="42">
        <v>14</v>
      </c>
      <c r="B22" s="2" t="s">
        <v>1263</v>
      </c>
      <c r="C22" s="2" t="s">
        <v>1287</v>
      </c>
      <c r="D22" s="2" t="s">
        <v>6</v>
      </c>
      <c r="E22" s="20" t="s">
        <v>743</v>
      </c>
      <c r="F22" s="21">
        <v>200000</v>
      </c>
      <c r="G22" s="21">
        <v>5740</v>
      </c>
      <c r="H22" s="21">
        <v>5883.16</v>
      </c>
      <c r="I22" s="21">
        <v>35677.08</v>
      </c>
      <c r="J22" s="21">
        <v>25</v>
      </c>
      <c r="K22" s="21">
        <f t="shared" si="0"/>
        <v>47325.240000000005</v>
      </c>
      <c r="L22" s="21">
        <f t="shared" si="1"/>
        <v>152674.76</v>
      </c>
      <c r="M22" s="46" t="s">
        <v>282</v>
      </c>
    </row>
    <row r="23" spans="1:13" x14ac:dyDescent="0.25">
      <c r="A23" s="42">
        <v>15</v>
      </c>
      <c r="B23" s="2" t="s">
        <v>1264</v>
      </c>
      <c r="C23" s="2" t="s">
        <v>1286</v>
      </c>
      <c r="D23" s="2" t="s">
        <v>0</v>
      </c>
      <c r="E23" s="20" t="s">
        <v>743</v>
      </c>
      <c r="F23" s="21">
        <v>200000</v>
      </c>
      <c r="G23" s="21">
        <v>5740</v>
      </c>
      <c r="H23" s="21">
        <v>5883.16</v>
      </c>
      <c r="I23" s="21">
        <v>35677.08</v>
      </c>
      <c r="J23" s="21">
        <v>25</v>
      </c>
      <c r="K23" s="21">
        <f t="shared" si="0"/>
        <v>47325.240000000005</v>
      </c>
      <c r="L23" s="21">
        <f t="shared" si="1"/>
        <v>152674.76</v>
      </c>
      <c r="M23" s="46" t="s">
        <v>282</v>
      </c>
    </row>
    <row r="24" spans="1:13" x14ac:dyDescent="0.25">
      <c r="A24" s="42">
        <v>16</v>
      </c>
      <c r="B24" s="2" t="s">
        <v>215</v>
      </c>
      <c r="C24" s="20" t="s">
        <v>1288</v>
      </c>
      <c r="D24" s="20" t="s">
        <v>633</v>
      </c>
      <c r="E24" s="20" t="s">
        <v>743</v>
      </c>
      <c r="F24" s="21">
        <v>200000</v>
      </c>
      <c r="G24" s="21">
        <v>5740</v>
      </c>
      <c r="H24" s="21">
        <v>5883.16</v>
      </c>
      <c r="I24" s="21">
        <v>35248.21</v>
      </c>
      <c r="J24" s="21">
        <v>1740.46</v>
      </c>
      <c r="K24" s="21">
        <f t="shared" si="0"/>
        <v>48611.829999999994</v>
      </c>
      <c r="L24" s="21">
        <f t="shared" si="1"/>
        <v>151388.17000000001</v>
      </c>
      <c r="M24" s="46" t="str" cm="1">
        <f t="array" ref="M24">VLOOKUP(B24,+[1]TEMPORAL!$B$9:$M$384,12,0)</f>
        <v>M</v>
      </c>
    </row>
    <row r="25" spans="1:13" x14ac:dyDescent="0.25">
      <c r="A25" s="42">
        <v>17</v>
      </c>
      <c r="B25" s="2" t="s">
        <v>744</v>
      </c>
      <c r="C25" s="20" t="s">
        <v>1289</v>
      </c>
      <c r="D25" s="20" t="s">
        <v>1120</v>
      </c>
      <c r="E25" s="20" t="s">
        <v>743</v>
      </c>
      <c r="F25" s="21">
        <v>200000</v>
      </c>
      <c r="G25" s="21">
        <v>5740</v>
      </c>
      <c r="H25" s="21">
        <v>5883.16</v>
      </c>
      <c r="I25" s="21">
        <v>35677.08</v>
      </c>
      <c r="J25" s="21">
        <v>25</v>
      </c>
      <c r="K25" s="21">
        <f t="shared" si="0"/>
        <v>47325.240000000005</v>
      </c>
      <c r="L25" s="21">
        <f t="shared" si="1"/>
        <v>152674.76</v>
      </c>
      <c r="M25" s="46" t="str" cm="1">
        <f t="array" ref="M25">VLOOKUP(B25,+[1]TEMPORAL!$B$9:$M$384,12,0)</f>
        <v>M</v>
      </c>
    </row>
    <row r="26" spans="1:13" x14ac:dyDescent="0.25">
      <c r="A26" s="42">
        <v>18</v>
      </c>
      <c r="B26" s="2" t="s">
        <v>226</v>
      </c>
      <c r="C26" s="20" t="s">
        <v>1290</v>
      </c>
      <c r="D26" s="20" t="s">
        <v>4</v>
      </c>
      <c r="E26" s="20" t="s">
        <v>743</v>
      </c>
      <c r="F26" s="21">
        <v>73333.33</v>
      </c>
      <c r="G26" s="21">
        <v>2104.67</v>
      </c>
      <c r="H26" s="21">
        <v>2229.33</v>
      </c>
      <c r="I26" s="21">
        <v>5995.74</v>
      </c>
      <c r="J26" s="21">
        <v>25</v>
      </c>
      <c r="K26" s="21">
        <f t="shared" si="0"/>
        <v>10354.74</v>
      </c>
      <c r="L26" s="21">
        <f t="shared" si="1"/>
        <v>62978.590000000004</v>
      </c>
      <c r="M26" s="46" t="str" cm="1">
        <f t="array" ref="M26">VLOOKUP(B26,+[1]TEMPORAL!$B$9:$M$384,12,0)</f>
        <v>F</v>
      </c>
    </row>
    <row r="27" spans="1:13" x14ac:dyDescent="0.25">
      <c r="A27" s="42">
        <v>19</v>
      </c>
      <c r="B27" s="2" t="s">
        <v>219</v>
      </c>
      <c r="C27" s="20" t="s">
        <v>1291</v>
      </c>
      <c r="D27" s="20" t="s">
        <v>150</v>
      </c>
      <c r="E27" s="20" t="s">
        <v>743</v>
      </c>
      <c r="F27" s="21">
        <v>200000</v>
      </c>
      <c r="G27" s="21">
        <v>5740</v>
      </c>
      <c r="H27" s="21">
        <v>5883.16</v>
      </c>
      <c r="I27" s="21">
        <v>35677.08</v>
      </c>
      <c r="J27" s="21">
        <v>25</v>
      </c>
      <c r="K27" s="21">
        <f t="shared" si="0"/>
        <v>47325.240000000005</v>
      </c>
      <c r="L27" s="21">
        <f t="shared" si="1"/>
        <v>152674.76</v>
      </c>
      <c r="M27" s="46" t="str" cm="1">
        <f t="array" ref="M27">VLOOKUP(B27,+[1]TEMPORAL!$B$9:$M$384,12,0)</f>
        <v>M</v>
      </c>
    </row>
    <row r="28" spans="1:13" x14ac:dyDescent="0.25">
      <c r="A28" s="42">
        <v>20</v>
      </c>
      <c r="B28" s="2" t="s">
        <v>217</v>
      </c>
      <c r="C28" s="20" t="s">
        <v>1292</v>
      </c>
      <c r="D28" s="20" t="s">
        <v>1293</v>
      </c>
      <c r="E28" s="20" t="s">
        <v>743</v>
      </c>
      <c r="F28" s="21">
        <v>200000</v>
      </c>
      <c r="G28" s="21">
        <v>5740</v>
      </c>
      <c r="H28" s="21">
        <v>5883.16</v>
      </c>
      <c r="I28" s="21">
        <v>35248.21</v>
      </c>
      <c r="J28" s="21">
        <v>1740.46</v>
      </c>
      <c r="K28" s="21">
        <f t="shared" si="0"/>
        <v>48611.829999999994</v>
      </c>
      <c r="L28" s="21">
        <f t="shared" si="1"/>
        <v>151388.17000000001</v>
      </c>
      <c r="M28" s="46" t="str" cm="1">
        <f t="array" ref="M28">VLOOKUP(B28,+[1]TEMPORAL!$B$9:$M$384,12,0)</f>
        <v>M</v>
      </c>
    </row>
    <row r="29" spans="1:13" x14ac:dyDescent="0.25">
      <c r="A29" s="42">
        <v>21</v>
      </c>
      <c r="B29" s="2" t="s">
        <v>838</v>
      </c>
      <c r="C29" s="20" t="s">
        <v>1294</v>
      </c>
      <c r="D29" s="20" t="s">
        <v>0</v>
      </c>
      <c r="E29" s="20" t="s">
        <v>743</v>
      </c>
      <c r="F29" s="21">
        <v>200000</v>
      </c>
      <c r="G29" s="21">
        <v>5740</v>
      </c>
      <c r="H29" s="21">
        <v>5883.16</v>
      </c>
      <c r="I29" s="21">
        <v>35677.08</v>
      </c>
      <c r="J29" s="21">
        <v>25</v>
      </c>
      <c r="K29" s="21">
        <f t="shared" si="0"/>
        <v>47325.240000000005</v>
      </c>
      <c r="L29" s="21">
        <f t="shared" si="1"/>
        <v>152674.76</v>
      </c>
      <c r="M29" s="46" t="str" cm="1">
        <f t="array" ref="M29">VLOOKUP(B29,+[1]TEMPORAL!$B$9:$M$384,12,0)</f>
        <v>F</v>
      </c>
    </row>
    <row r="30" spans="1:13" x14ac:dyDescent="0.25">
      <c r="A30" s="42">
        <v>22</v>
      </c>
      <c r="B30" s="2" t="s">
        <v>770</v>
      </c>
      <c r="C30" s="20" t="s">
        <v>1295</v>
      </c>
      <c r="D30" s="20" t="s">
        <v>1446</v>
      </c>
      <c r="E30" s="20" t="s">
        <v>743</v>
      </c>
      <c r="F30" s="21">
        <v>200000</v>
      </c>
      <c r="G30" s="21">
        <v>5740</v>
      </c>
      <c r="H30" s="21">
        <v>5883.16</v>
      </c>
      <c r="I30" s="21">
        <v>35677.08</v>
      </c>
      <c r="J30" s="21">
        <v>25</v>
      </c>
      <c r="K30" s="21">
        <f t="shared" si="0"/>
        <v>47325.240000000005</v>
      </c>
      <c r="L30" s="21">
        <f t="shared" si="1"/>
        <v>152674.76</v>
      </c>
      <c r="M30" s="46" t="str" cm="1">
        <f t="array" ref="M30">VLOOKUP(B30,+[1]TEMPORAL!$B$9:$M$384,12,0)</f>
        <v>M</v>
      </c>
    </row>
    <row r="31" spans="1:13" x14ac:dyDescent="0.25">
      <c r="A31" s="42">
        <v>23</v>
      </c>
      <c r="B31" s="2" t="s">
        <v>971</v>
      </c>
      <c r="C31" s="20" t="s">
        <v>1296</v>
      </c>
      <c r="D31" s="20" t="s">
        <v>6</v>
      </c>
      <c r="E31" s="20" t="s">
        <v>743</v>
      </c>
      <c r="F31" s="21">
        <v>200000</v>
      </c>
      <c r="G31" s="21">
        <v>5740</v>
      </c>
      <c r="H31" s="21">
        <v>5883.16</v>
      </c>
      <c r="I31" s="21">
        <v>35677.08</v>
      </c>
      <c r="J31" s="21">
        <v>25</v>
      </c>
      <c r="K31" s="21">
        <f t="shared" si="0"/>
        <v>47325.240000000005</v>
      </c>
      <c r="L31" s="21">
        <f t="shared" si="1"/>
        <v>152674.76</v>
      </c>
      <c r="M31" s="46" t="s">
        <v>281</v>
      </c>
    </row>
    <row r="32" spans="1:13" x14ac:dyDescent="0.25">
      <c r="A32" s="42">
        <v>24</v>
      </c>
      <c r="B32" s="2" t="s">
        <v>192</v>
      </c>
      <c r="C32" s="20" t="s">
        <v>1297</v>
      </c>
      <c r="D32" s="20" t="s">
        <v>148</v>
      </c>
      <c r="E32" s="20" t="s">
        <v>743</v>
      </c>
      <c r="F32" s="21">
        <v>200000</v>
      </c>
      <c r="G32" s="21">
        <v>5740</v>
      </c>
      <c r="H32" s="21">
        <v>5883.16</v>
      </c>
      <c r="I32" s="21">
        <v>35677.08</v>
      </c>
      <c r="J32" s="21">
        <v>25</v>
      </c>
      <c r="K32" s="21">
        <f t="shared" si="0"/>
        <v>47325.240000000005</v>
      </c>
      <c r="L32" s="21">
        <f t="shared" si="1"/>
        <v>152674.76</v>
      </c>
      <c r="M32" s="46" t="str" cm="1">
        <f t="array" ref="M32">VLOOKUP(B32,+[1]TEMPORAL!$B$9:$M$384,12,0)</f>
        <v>F</v>
      </c>
    </row>
    <row r="33" spans="1:13" x14ac:dyDescent="0.25">
      <c r="A33" s="42">
        <v>25</v>
      </c>
      <c r="B33" s="2" t="s">
        <v>234</v>
      </c>
      <c r="C33" s="20" t="s">
        <v>1298</v>
      </c>
      <c r="D33" s="20" t="s">
        <v>1228</v>
      </c>
      <c r="E33" s="20" t="s">
        <v>743</v>
      </c>
      <c r="F33" s="21">
        <v>200000</v>
      </c>
      <c r="G33" s="21">
        <v>5740</v>
      </c>
      <c r="H33" s="21">
        <v>5883.16</v>
      </c>
      <c r="I33" s="21">
        <v>35248.21</v>
      </c>
      <c r="J33" s="21">
        <v>1740.46</v>
      </c>
      <c r="K33" s="21">
        <f t="shared" si="0"/>
        <v>48611.829999999994</v>
      </c>
      <c r="L33" s="21">
        <f t="shared" si="1"/>
        <v>151388.17000000001</v>
      </c>
      <c r="M33" s="46" t="str" cm="1">
        <f t="array" ref="M33">VLOOKUP(B33,+[1]TEMPORAL!$B$9:$M$384,12,0)</f>
        <v>M</v>
      </c>
    </row>
    <row r="34" spans="1:13" x14ac:dyDescent="0.25">
      <c r="A34" s="42">
        <v>26</v>
      </c>
      <c r="B34" s="2" t="s">
        <v>235</v>
      </c>
      <c r="C34" s="20" t="s">
        <v>1299</v>
      </c>
      <c r="D34" s="20" t="s">
        <v>175</v>
      </c>
      <c r="E34" s="20" t="s">
        <v>743</v>
      </c>
      <c r="F34" s="21">
        <v>200000</v>
      </c>
      <c r="G34" s="21">
        <v>5740</v>
      </c>
      <c r="H34" s="21">
        <v>5883.16</v>
      </c>
      <c r="I34" s="21">
        <v>35248.21</v>
      </c>
      <c r="J34" s="21">
        <v>28511.96</v>
      </c>
      <c r="K34" s="21">
        <f t="shared" si="0"/>
        <v>75383.329999999987</v>
      </c>
      <c r="L34" s="21">
        <f t="shared" si="1"/>
        <v>124616.67000000001</v>
      </c>
      <c r="M34" s="46" t="str" cm="1">
        <f t="array" ref="M34">VLOOKUP(B34,+[1]TEMPORAL!$B$9:$M$384,12,0)</f>
        <v>M</v>
      </c>
    </row>
    <row r="35" spans="1:13" x14ac:dyDescent="0.25">
      <c r="A35" s="42">
        <v>27</v>
      </c>
      <c r="B35" s="2" t="s">
        <v>222</v>
      </c>
      <c r="C35" s="20" t="s">
        <v>1300</v>
      </c>
      <c r="D35" s="20" t="s">
        <v>1301</v>
      </c>
      <c r="E35" s="20" t="s">
        <v>743</v>
      </c>
      <c r="F35" s="21">
        <v>200000</v>
      </c>
      <c r="G35" s="21">
        <v>5740</v>
      </c>
      <c r="H35" s="21">
        <v>5883.16</v>
      </c>
      <c r="I35" s="21">
        <v>35677.08</v>
      </c>
      <c r="J35" s="21">
        <v>8025</v>
      </c>
      <c r="K35" s="21">
        <f t="shared" si="0"/>
        <v>55325.240000000005</v>
      </c>
      <c r="L35" s="21">
        <f t="shared" si="1"/>
        <v>144674.76</v>
      </c>
      <c r="M35" s="46" t="str" cm="1">
        <f t="array" ref="M35">VLOOKUP(B35,+[1]TEMPORAL!$B$9:$M$384,12,0)</f>
        <v>F</v>
      </c>
    </row>
    <row r="36" spans="1:13" x14ac:dyDescent="0.25">
      <c r="A36" s="42">
        <v>28</v>
      </c>
      <c r="B36" s="2" t="s">
        <v>201</v>
      </c>
      <c r="C36" s="20" t="s">
        <v>1050</v>
      </c>
      <c r="D36" s="20" t="s">
        <v>1302</v>
      </c>
      <c r="E36" s="20" t="s">
        <v>743</v>
      </c>
      <c r="F36" s="21">
        <v>135000</v>
      </c>
      <c r="G36" s="21">
        <v>3874.5</v>
      </c>
      <c r="H36" s="21">
        <v>4104</v>
      </c>
      <c r="I36" s="21">
        <v>20338.240000000002</v>
      </c>
      <c r="J36" s="21">
        <v>25</v>
      </c>
      <c r="K36" s="21">
        <f t="shared" si="0"/>
        <v>28341.74</v>
      </c>
      <c r="L36" s="21">
        <f t="shared" si="1"/>
        <v>106658.26</v>
      </c>
      <c r="M36" s="46" t="str" cm="1">
        <f t="array" ref="M36">VLOOKUP(B36,+[1]TEMPORAL!$B$9:$M$384,12,0)</f>
        <v>M</v>
      </c>
    </row>
    <row r="37" spans="1:13" x14ac:dyDescent="0.25">
      <c r="A37" s="42">
        <v>29</v>
      </c>
      <c r="B37" s="2" t="s">
        <v>348</v>
      </c>
      <c r="C37" s="20" t="s">
        <v>1050</v>
      </c>
      <c r="D37" s="20" t="s">
        <v>1303</v>
      </c>
      <c r="E37" s="20" t="s">
        <v>743</v>
      </c>
      <c r="F37" s="21">
        <v>135000</v>
      </c>
      <c r="G37" s="21">
        <v>3874.5</v>
      </c>
      <c r="H37" s="21">
        <v>4104</v>
      </c>
      <c r="I37" s="21">
        <v>20338.240000000002</v>
      </c>
      <c r="J37" s="21">
        <v>25</v>
      </c>
      <c r="K37" s="21">
        <f t="shared" si="0"/>
        <v>28341.74</v>
      </c>
      <c r="L37" s="21">
        <f t="shared" si="1"/>
        <v>106658.26</v>
      </c>
      <c r="M37" s="46" t="str" cm="1">
        <f t="array" ref="M37">VLOOKUP(B37,+[1]TEMPORAL!$B$9:$M$384,12,0)</f>
        <v>M</v>
      </c>
    </row>
    <row r="38" spans="1:13" x14ac:dyDescent="0.25">
      <c r="A38" s="42">
        <v>30</v>
      </c>
      <c r="B38" s="2" t="s">
        <v>301</v>
      </c>
      <c r="C38" s="20" t="s">
        <v>1050</v>
      </c>
      <c r="D38" s="20" t="s">
        <v>1093</v>
      </c>
      <c r="E38" s="20" t="s">
        <v>743</v>
      </c>
      <c r="F38" s="21">
        <v>150000</v>
      </c>
      <c r="G38" s="21">
        <v>4305</v>
      </c>
      <c r="H38" s="21">
        <v>4560</v>
      </c>
      <c r="I38" s="21">
        <v>23866.62</v>
      </c>
      <c r="J38" s="21">
        <v>25</v>
      </c>
      <c r="K38" s="21">
        <f t="shared" si="0"/>
        <v>32756.62</v>
      </c>
      <c r="L38" s="21">
        <f t="shared" si="1"/>
        <v>117243.38</v>
      </c>
      <c r="M38" s="46" t="str" cm="1">
        <f t="array" ref="M38">VLOOKUP(B38,+[1]TEMPORAL!$B$9:$M$384,12,0)</f>
        <v>F</v>
      </c>
    </row>
    <row r="39" spans="1:13" x14ac:dyDescent="0.25">
      <c r="A39" s="42">
        <v>31</v>
      </c>
      <c r="B39" s="2" t="s">
        <v>303</v>
      </c>
      <c r="C39" s="20" t="s">
        <v>1050</v>
      </c>
      <c r="D39" s="20" t="s">
        <v>1283</v>
      </c>
      <c r="E39" s="20" t="s">
        <v>743</v>
      </c>
      <c r="F39" s="21">
        <v>130000</v>
      </c>
      <c r="G39" s="21">
        <v>3731</v>
      </c>
      <c r="H39" s="21">
        <v>3952</v>
      </c>
      <c r="I39" s="21">
        <v>19162.12</v>
      </c>
      <c r="J39" s="21">
        <v>5225</v>
      </c>
      <c r="K39" s="21">
        <f t="shared" si="0"/>
        <v>32070.12</v>
      </c>
      <c r="L39" s="21">
        <f t="shared" si="1"/>
        <v>97929.88</v>
      </c>
      <c r="M39" s="46" t="str" cm="1">
        <f t="array" ref="M39">VLOOKUP(B39,+[1]TEMPORAL!$B$9:$M$384,12,0)</f>
        <v>F</v>
      </c>
    </row>
    <row r="40" spans="1:13" x14ac:dyDescent="0.25">
      <c r="A40" s="42">
        <v>32</v>
      </c>
      <c r="B40" s="2" t="s">
        <v>546</v>
      </c>
      <c r="C40" s="20" t="s">
        <v>1050</v>
      </c>
      <c r="D40" s="20" t="s">
        <v>1226</v>
      </c>
      <c r="E40" s="20" t="s">
        <v>743</v>
      </c>
      <c r="F40" s="21">
        <v>150000</v>
      </c>
      <c r="G40" s="21">
        <v>4305</v>
      </c>
      <c r="H40" s="21">
        <v>4560</v>
      </c>
      <c r="I40" s="21">
        <v>23866.62</v>
      </c>
      <c r="J40" s="21">
        <v>25</v>
      </c>
      <c r="K40" s="21">
        <f t="shared" si="0"/>
        <v>32756.62</v>
      </c>
      <c r="L40" s="21">
        <f t="shared" si="1"/>
        <v>117243.38</v>
      </c>
      <c r="M40" s="46" t="str" cm="1">
        <f t="array" ref="M40">VLOOKUP(B40,+[1]TEMPORAL!$B$9:$M$384,12,0)</f>
        <v>M</v>
      </c>
    </row>
    <row r="41" spans="1:13" x14ac:dyDescent="0.25">
      <c r="A41" s="42">
        <v>33</v>
      </c>
      <c r="B41" s="2" t="s">
        <v>745</v>
      </c>
      <c r="C41" s="20" t="s">
        <v>1050</v>
      </c>
      <c r="D41" s="20" t="s">
        <v>1304</v>
      </c>
      <c r="E41" s="20" t="s">
        <v>743</v>
      </c>
      <c r="F41" s="21">
        <v>150000</v>
      </c>
      <c r="G41" s="21">
        <v>4305</v>
      </c>
      <c r="H41" s="21">
        <v>4560</v>
      </c>
      <c r="I41" s="21">
        <v>22580.02</v>
      </c>
      <c r="J41" s="21">
        <v>5171.38</v>
      </c>
      <c r="K41" s="21">
        <f t="shared" si="0"/>
        <v>36616.400000000001</v>
      </c>
      <c r="L41" s="21">
        <f t="shared" si="1"/>
        <v>113383.6</v>
      </c>
      <c r="M41" s="46" t="str" cm="1">
        <f t="array" ref="M41">VLOOKUP(B41,+[1]TEMPORAL!$B$9:$M$384,12,0)</f>
        <v>M</v>
      </c>
    </row>
    <row r="42" spans="1:13" x14ac:dyDescent="0.25">
      <c r="A42" s="42">
        <v>34</v>
      </c>
      <c r="B42" s="2" t="s">
        <v>547</v>
      </c>
      <c r="C42" s="20" t="s">
        <v>1050</v>
      </c>
      <c r="D42" s="20" t="s">
        <v>1216</v>
      </c>
      <c r="E42" s="20" t="s">
        <v>743</v>
      </c>
      <c r="F42" s="21">
        <v>130000</v>
      </c>
      <c r="G42" s="21">
        <v>3731</v>
      </c>
      <c r="H42" s="21">
        <v>3952</v>
      </c>
      <c r="I42" s="21">
        <v>19162.12</v>
      </c>
      <c r="J42" s="21">
        <v>13025</v>
      </c>
      <c r="K42" s="21">
        <f t="shared" si="0"/>
        <v>39870.119999999995</v>
      </c>
      <c r="L42" s="21">
        <f t="shared" si="1"/>
        <v>90129.88</v>
      </c>
      <c r="M42" s="46" t="str" cm="1">
        <f t="array" ref="M42">VLOOKUP(B42,+[1]TEMPORAL!$B$9:$M$384,12,0)</f>
        <v>M</v>
      </c>
    </row>
    <row r="43" spans="1:13" x14ac:dyDescent="0.25">
      <c r="A43" s="42">
        <v>35</v>
      </c>
      <c r="B43" s="2" t="s">
        <v>766</v>
      </c>
      <c r="C43" s="20" t="s">
        <v>1050</v>
      </c>
      <c r="D43" s="20" t="s">
        <v>1219</v>
      </c>
      <c r="E43" s="20" t="s">
        <v>743</v>
      </c>
      <c r="F43" s="21">
        <v>150000</v>
      </c>
      <c r="G43" s="21">
        <v>4305</v>
      </c>
      <c r="H43" s="21">
        <v>4560</v>
      </c>
      <c r="I43" s="21">
        <v>23437.75</v>
      </c>
      <c r="J43" s="21">
        <v>10986.91</v>
      </c>
      <c r="K43" s="21">
        <f t="shared" si="0"/>
        <v>43289.66</v>
      </c>
      <c r="L43" s="21">
        <f t="shared" si="1"/>
        <v>106710.34</v>
      </c>
      <c r="M43" s="46" t="str" cm="1">
        <f t="array" ref="M43">VLOOKUP(B43,+[1]TEMPORAL!$B$9:$M$384,12,0)</f>
        <v>M</v>
      </c>
    </row>
    <row r="44" spans="1:13" x14ac:dyDescent="0.25">
      <c r="A44" s="42">
        <v>36</v>
      </c>
      <c r="B44" s="2" t="s">
        <v>311</v>
      </c>
      <c r="C44" s="20" t="s">
        <v>1050</v>
      </c>
      <c r="D44" s="20" t="s">
        <v>1120</v>
      </c>
      <c r="E44" s="20" t="s">
        <v>743</v>
      </c>
      <c r="F44" s="21">
        <v>150000</v>
      </c>
      <c r="G44" s="21">
        <v>4305</v>
      </c>
      <c r="H44" s="21">
        <v>4560</v>
      </c>
      <c r="I44" s="21">
        <v>23437.75</v>
      </c>
      <c r="J44" s="21">
        <v>32386.14</v>
      </c>
      <c r="K44" s="21">
        <f t="shared" si="0"/>
        <v>64688.89</v>
      </c>
      <c r="L44" s="21">
        <f t="shared" si="1"/>
        <v>85311.11</v>
      </c>
      <c r="M44" s="46" t="str" cm="1">
        <f t="array" ref="M44">VLOOKUP(B44,+[1]TEMPORAL!$B$9:$M$384,12,0)</f>
        <v>M</v>
      </c>
    </row>
    <row r="45" spans="1:13" x14ac:dyDescent="0.25">
      <c r="A45" s="42">
        <v>37</v>
      </c>
      <c r="B45" s="2" t="s">
        <v>313</v>
      </c>
      <c r="C45" s="20" t="s">
        <v>1050</v>
      </c>
      <c r="D45" s="20" t="s">
        <v>1113</v>
      </c>
      <c r="E45" s="20" t="s">
        <v>743</v>
      </c>
      <c r="F45" s="21">
        <v>150000</v>
      </c>
      <c r="G45" s="21">
        <v>4305</v>
      </c>
      <c r="H45" s="21">
        <v>4560</v>
      </c>
      <c r="I45" s="21">
        <v>23866.62</v>
      </c>
      <c r="J45" s="21">
        <v>22525</v>
      </c>
      <c r="K45" s="21">
        <f t="shared" si="0"/>
        <v>55256.619999999995</v>
      </c>
      <c r="L45" s="21">
        <f t="shared" si="1"/>
        <v>94743.38</v>
      </c>
      <c r="M45" s="46" t="str" cm="1">
        <f t="array" ref="M45">VLOOKUP(B45,+[1]TEMPORAL!$B$9:$M$384,12,0)</f>
        <v>M</v>
      </c>
    </row>
    <row r="46" spans="1:13" x14ac:dyDescent="0.25">
      <c r="A46" s="42">
        <v>38</v>
      </c>
      <c r="B46" s="2" t="s">
        <v>325</v>
      </c>
      <c r="C46" s="20" t="s">
        <v>1050</v>
      </c>
      <c r="D46" s="20" t="s">
        <v>1227</v>
      </c>
      <c r="E46" s="20" t="s">
        <v>743</v>
      </c>
      <c r="F46" s="21">
        <v>110000</v>
      </c>
      <c r="G46" s="21">
        <v>3157</v>
      </c>
      <c r="H46" s="21">
        <v>3344</v>
      </c>
      <c r="I46" s="21">
        <v>14028.75</v>
      </c>
      <c r="J46" s="21">
        <v>5040.46</v>
      </c>
      <c r="K46" s="21">
        <f t="shared" si="0"/>
        <v>25570.21</v>
      </c>
      <c r="L46" s="21">
        <f t="shared" si="1"/>
        <v>84429.790000000008</v>
      </c>
      <c r="M46" s="46" t="str" cm="1">
        <f t="array" ref="M46">VLOOKUP(B46,+[1]TEMPORAL!$B$9:$M$384,12,0)</f>
        <v>F</v>
      </c>
    </row>
    <row r="47" spans="1:13" x14ac:dyDescent="0.25">
      <c r="A47" s="42">
        <v>39</v>
      </c>
      <c r="B47" s="2" t="s">
        <v>374</v>
      </c>
      <c r="C47" s="20" t="s">
        <v>1305</v>
      </c>
      <c r="D47" s="20" t="s">
        <v>1306</v>
      </c>
      <c r="E47" s="20" t="s">
        <v>743</v>
      </c>
      <c r="F47" s="21">
        <v>130000</v>
      </c>
      <c r="G47" s="21">
        <v>3731</v>
      </c>
      <c r="H47" s="21">
        <v>3952</v>
      </c>
      <c r="I47" s="21">
        <v>19162.12</v>
      </c>
      <c r="J47" s="21">
        <v>34602.080000000002</v>
      </c>
      <c r="K47" s="21">
        <f t="shared" si="0"/>
        <v>61447.199999999997</v>
      </c>
      <c r="L47" s="21">
        <f t="shared" si="1"/>
        <v>68552.800000000003</v>
      </c>
      <c r="M47" s="46" t="str" cm="1">
        <f t="array" ref="M47">VLOOKUP(B47,+[1]TEMPORAL!$B$9:$M$384,12,0)</f>
        <v>F</v>
      </c>
    </row>
    <row r="48" spans="1:13" x14ac:dyDescent="0.25">
      <c r="A48" s="42">
        <v>40</v>
      </c>
      <c r="B48" s="2" t="s">
        <v>414</v>
      </c>
      <c r="C48" s="20" t="s">
        <v>1050</v>
      </c>
      <c r="D48" s="20" t="s">
        <v>1283</v>
      </c>
      <c r="E48" s="20" t="s">
        <v>743</v>
      </c>
      <c r="F48" s="21">
        <v>130000</v>
      </c>
      <c r="G48" s="21">
        <v>3731</v>
      </c>
      <c r="H48" s="21">
        <v>3952</v>
      </c>
      <c r="I48" s="21">
        <v>18733.25</v>
      </c>
      <c r="J48" s="21">
        <v>1740.46</v>
      </c>
      <c r="K48" s="21">
        <f t="shared" si="0"/>
        <v>28156.71</v>
      </c>
      <c r="L48" s="21">
        <f t="shared" si="1"/>
        <v>101843.29000000001</v>
      </c>
      <c r="M48" s="46" t="str" cm="1">
        <f t="array" ref="M48">VLOOKUP(B48,+[1]TEMPORAL!$B$9:$M$384,12,0)</f>
        <v>F</v>
      </c>
    </row>
    <row r="49" spans="1:13" x14ac:dyDescent="0.25">
      <c r="A49" s="42">
        <v>41</v>
      </c>
      <c r="B49" s="2" t="s">
        <v>550</v>
      </c>
      <c r="C49" s="20" t="s">
        <v>1050</v>
      </c>
      <c r="D49" s="20" t="s">
        <v>1118</v>
      </c>
      <c r="E49" s="20" t="s">
        <v>743</v>
      </c>
      <c r="F49" s="21">
        <v>130000</v>
      </c>
      <c r="G49" s="21">
        <v>3731</v>
      </c>
      <c r="H49" s="21">
        <v>3952</v>
      </c>
      <c r="I49" s="21">
        <v>19162.12</v>
      </c>
      <c r="J49" s="21">
        <v>25</v>
      </c>
      <c r="K49" s="21">
        <f t="shared" si="0"/>
        <v>26870.12</v>
      </c>
      <c r="L49" s="21">
        <f t="shared" si="1"/>
        <v>103129.88</v>
      </c>
      <c r="M49" s="46" t="str" cm="1">
        <f t="array" ref="M49">VLOOKUP(B49,+[1]TEMPORAL!$B$9:$M$384,12,0)</f>
        <v>M</v>
      </c>
    </row>
    <row r="50" spans="1:13" x14ac:dyDescent="0.25">
      <c r="A50" s="42">
        <v>42</v>
      </c>
      <c r="B50" s="2" t="s">
        <v>988</v>
      </c>
      <c r="C50" s="20" t="s">
        <v>1050</v>
      </c>
      <c r="D50" s="20" t="s">
        <v>1307</v>
      </c>
      <c r="E50" s="20" t="s">
        <v>743</v>
      </c>
      <c r="F50" s="21">
        <v>135000</v>
      </c>
      <c r="G50" s="21">
        <v>3874.5</v>
      </c>
      <c r="H50" s="21">
        <v>4104</v>
      </c>
      <c r="I50" s="21">
        <v>20338.240000000002</v>
      </c>
      <c r="J50" s="21">
        <v>4075</v>
      </c>
      <c r="K50" s="21">
        <f t="shared" si="0"/>
        <v>32391.74</v>
      </c>
      <c r="L50" s="21">
        <f t="shared" si="1"/>
        <v>102608.26</v>
      </c>
      <c r="M50" s="46" t="s">
        <v>281</v>
      </c>
    </row>
    <row r="51" spans="1:13" x14ac:dyDescent="0.25">
      <c r="A51" s="42">
        <v>43</v>
      </c>
      <c r="B51" s="2" t="s">
        <v>318</v>
      </c>
      <c r="C51" s="20" t="s">
        <v>1050</v>
      </c>
      <c r="D51" s="20" t="s">
        <v>1121</v>
      </c>
      <c r="E51" s="20" t="s">
        <v>743</v>
      </c>
      <c r="F51" s="21">
        <v>130000</v>
      </c>
      <c r="G51" s="21">
        <v>3731</v>
      </c>
      <c r="H51" s="21">
        <v>3952</v>
      </c>
      <c r="I51" s="21">
        <v>18733.25</v>
      </c>
      <c r="J51" s="21">
        <v>1740.46</v>
      </c>
      <c r="K51" s="21">
        <f t="shared" si="0"/>
        <v>28156.71</v>
      </c>
      <c r="L51" s="21">
        <f t="shared" si="1"/>
        <v>101843.29000000001</v>
      </c>
      <c r="M51" s="46" t="str" cm="1">
        <f t="array" ref="M51">VLOOKUP(B51,+[1]TEMPORAL!$B$9:$M$384,12,0)</f>
        <v>M</v>
      </c>
    </row>
    <row r="52" spans="1:13" x14ac:dyDescent="0.25">
      <c r="A52" s="42">
        <v>44</v>
      </c>
      <c r="B52" s="77" t="s">
        <v>972</v>
      </c>
      <c r="C52" s="20" t="s">
        <v>1050</v>
      </c>
      <c r="D52" s="20" t="s">
        <v>1308</v>
      </c>
      <c r="E52" s="20" t="s">
        <v>743</v>
      </c>
      <c r="F52" s="21">
        <v>135000</v>
      </c>
      <c r="G52" s="21">
        <v>3874.5</v>
      </c>
      <c r="H52" s="21">
        <v>4104</v>
      </c>
      <c r="I52" s="21">
        <v>20338.240000000002</v>
      </c>
      <c r="J52" s="21">
        <v>25</v>
      </c>
      <c r="K52" s="21">
        <f t="shared" si="0"/>
        <v>28341.74</v>
      </c>
      <c r="L52" s="21">
        <f t="shared" si="1"/>
        <v>106658.26</v>
      </c>
      <c r="M52" s="46" t="s">
        <v>281</v>
      </c>
    </row>
    <row r="53" spans="1:13" x14ac:dyDescent="0.25">
      <c r="A53" s="42">
        <v>45</v>
      </c>
      <c r="B53" s="2" t="s">
        <v>1087</v>
      </c>
      <c r="C53" s="20" t="s">
        <v>1050</v>
      </c>
      <c r="D53" s="20" t="s">
        <v>1309</v>
      </c>
      <c r="E53" s="20" t="s">
        <v>743</v>
      </c>
      <c r="F53" s="21">
        <v>135000</v>
      </c>
      <c r="G53" s="21">
        <v>3874.5</v>
      </c>
      <c r="H53" s="21">
        <v>4104</v>
      </c>
      <c r="I53" s="21">
        <v>19909.38</v>
      </c>
      <c r="J53" s="21">
        <v>16590.46</v>
      </c>
      <c r="K53" s="21">
        <f t="shared" si="0"/>
        <v>44478.34</v>
      </c>
      <c r="L53" s="21">
        <f t="shared" si="1"/>
        <v>90521.66</v>
      </c>
      <c r="M53" s="46" t="s">
        <v>281</v>
      </c>
    </row>
    <row r="54" spans="1:13" x14ac:dyDescent="0.25">
      <c r="A54" s="42">
        <v>46</v>
      </c>
      <c r="B54" s="2" t="s">
        <v>1108</v>
      </c>
      <c r="C54" s="20" t="s">
        <v>1050</v>
      </c>
      <c r="D54" s="20" t="s">
        <v>1310</v>
      </c>
      <c r="E54" s="20" t="s">
        <v>743</v>
      </c>
      <c r="F54" s="21">
        <v>135000</v>
      </c>
      <c r="G54" s="21">
        <v>3874.5</v>
      </c>
      <c r="H54" s="21">
        <v>4104</v>
      </c>
      <c r="I54" s="21">
        <v>20338.240000000002</v>
      </c>
      <c r="J54" s="21">
        <v>25</v>
      </c>
      <c r="K54" s="21">
        <f t="shared" si="0"/>
        <v>28341.74</v>
      </c>
      <c r="L54" s="21">
        <f t="shared" si="1"/>
        <v>106658.26</v>
      </c>
      <c r="M54" s="46" t="s">
        <v>281</v>
      </c>
    </row>
    <row r="55" spans="1:13" x14ac:dyDescent="0.25">
      <c r="A55" s="42">
        <v>47</v>
      </c>
      <c r="B55" s="2" t="s">
        <v>231</v>
      </c>
      <c r="C55" s="20" t="s">
        <v>1311</v>
      </c>
      <c r="D55" s="20" t="s">
        <v>1225</v>
      </c>
      <c r="E55" s="20" t="s">
        <v>743</v>
      </c>
      <c r="F55" s="21">
        <v>135000</v>
      </c>
      <c r="G55" s="21">
        <v>3874.5</v>
      </c>
      <c r="H55" s="21">
        <v>4104</v>
      </c>
      <c r="I55" s="21">
        <v>20338.240000000002</v>
      </c>
      <c r="J55" s="21">
        <v>13570.56</v>
      </c>
      <c r="K55" s="21">
        <f t="shared" si="0"/>
        <v>41887.300000000003</v>
      </c>
      <c r="L55" s="21">
        <f t="shared" si="1"/>
        <v>93112.7</v>
      </c>
      <c r="M55" s="46" t="str" cm="1">
        <f t="array" ref="M55">VLOOKUP(B55,+[1]TEMPORAL!$B$9:$M$384,12,0)</f>
        <v>M</v>
      </c>
    </row>
    <row r="56" spans="1:13" x14ac:dyDescent="0.25">
      <c r="A56" s="42">
        <v>48</v>
      </c>
      <c r="B56" s="2" t="s">
        <v>401</v>
      </c>
      <c r="C56" s="20" t="s">
        <v>1312</v>
      </c>
      <c r="D56" s="20" t="s">
        <v>1313</v>
      </c>
      <c r="E56" s="20" t="s">
        <v>743</v>
      </c>
      <c r="F56" s="21">
        <v>130000</v>
      </c>
      <c r="G56" s="21">
        <v>3731</v>
      </c>
      <c r="H56" s="21">
        <v>3952</v>
      </c>
      <c r="I56" s="21">
        <v>19162.12</v>
      </c>
      <c r="J56" s="21">
        <v>25</v>
      </c>
      <c r="K56" s="21">
        <f t="shared" si="0"/>
        <v>26870.12</v>
      </c>
      <c r="L56" s="21">
        <f t="shared" si="1"/>
        <v>103129.88</v>
      </c>
      <c r="M56" s="46" t="str" cm="1">
        <f t="array" ref="M56">VLOOKUP(B56,+[1]TEMPORAL!$B$9:$M$384,12,0)</f>
        <v>M</v>
      </c>
    </row>
    <row r="57" spans="1:13" x14ac:dyDescent="0.25">
      <c r="A57" s="42">
        <v>49</v>
      </c>
      <c r="B57" s="2" t="s">
        <v>262</v>
      </c>
      <c r="C57" s="20" t="s">
        <v>1314</v>
      </c>
      <c r="D57" s="20" t="s">
        <v>1230</v>
      </c>
      <c r="E57" s="20" t="s">
        <v>743</v>
      </c>
      <c r="F57" s="21">
        <v>135000</v>
      </c>
      <c r="G57" s="21">
        <v>3874.5</v>
      </c>
      <c r="H57" s="21">
        <v>4104</v>
      </c>
      <c r="I57" s="21">
        <v>20338.240000000002</v>
      </c>
      <c r="J57" s="21">
        <v>26726.47</v>
      </c>
      <c r="K57" s="21">
        <f t="shared" si="0"/>
        <v>55043.210000000006</v>
      </c>
      <c r="L57" s="21">
        <f t="shared" si="1"/>
        <v>79956.789999999994</v>
      </c>
      <c r="M57" s="46" t="str" cm="1">
        <f t="array" ref="M57">VLOOKUP(B57,+[1]TEMPORAL!$B$9:$M$384,12,0)</f>
        <v>F</v>
      </c>
    </row>
    <row r="58" spans="1:13" x14ac:dyDescent="0.25">
      <c r="A58" s="42">
        <v>50</v>
      </c>
      <c r="B58" s="2" t="s">
        <v>987</v>
      </c>
      <c r="C58" s="20" t="s">
        <v>1315</v>
      </c>
      <c r="D58" s="20" t="s">
        <v>1231</v>
      </c>
      <c r="E58" s="20" t="s">
        <v>743</v>
      </c>
      <c r="F58" s="21">
        <v>150000</v>
      </c>
      <c r="G58" s="21">
        <v>4305</v>
      </c>
      <c r="H58" s="21">
        <v>4560</v>
      </c>
      <c r="I58" s="21">
        <v>23866.62</v>
      </c>
      <c r="J58" s="21">
        <v>25</v>
      </c>
      <c r="K58" s="21">
        <f t="shared" si="0"/>
        <v>32756.62</v>
      </c>
      <c r="L58" s="21">
        <f t="shared" si="1"/>
        <v>117243.38</v>
      </c>
      <c r="M58" s="46" t="s">
        <v>281</v>
      </c>
    </row>
    <row r="59" spans="1:13" x14ac:dyDescent="0.25">
      <c r="A59" s="42">
        <v>51</v>
      </c>
      <c r="B59" s="2" t="s">
        <v>513</v>
      </c>
      <c r="C59" s="20" t="s">
        <v>1316</v>
      </c>
      <c r="D59" s="20" t="s">
        <v>1229</v>
      </c>
      <c r="E59" s="20" t="s">
        <v>743</v>
      </c>
      <c r="F59" s="21">
        <v>160000</v>
      </c>
      <c r="G59" s="21">
        <v>4592</v>
      </c>
      <c r="H59" s="21">
        <v>4864</v>
      </c>
      <c r="I59" s="21">
        <v>25790</v>
      </c>
      <c r="J59" s="21">
        <v>1740.46</v>
      </c>
      <c r="K59" s="21">
        <f t="shared" si="0"/>
        <v>36986.46</v>
      </c>
      <c r="L59" s="21">
        <f t="shared" si="1"/>
        <v>123013.54000000001</v>
      </c>
      <c r="M59" s="46" t="str" cm="1">
        <f t="array" ref="M59">VLOOKUP(B59,+[1]TEMPORAL!$B$9:$M$384,12,0)</f>
        <v>M</v>
      </c>
    </row>
    <row r="60" spans="1:13" x14ac:dyDescent="0.25">
      <c r="A60" s="42">
        <v>52</v>
      </c>
      <c r="B60" s="2" t="s">
        <v>421</v>
      </c>
      <c r="C60" s="20" t="s">
        <v>1317</v>
      </c>
      <c r="D60" s="20" t="s">
        <v>1213</v>
      </c>
      <c r="E60" s="20" t="s">
        <v>743</v>
      </c>
      <c r="F60" s="21">
        <v>90000</v>
      </c>
      <c r="G60" s="21">
        <v>2583</v>
      </c>
      <c r="H60" s="21">
        <v>2736</v>
      </c>
      <c r="I60" s="21">
        <v>9753.1200000000008</v>
      </c>
      <c r="J60" s="21">
        <v>11443.970000000001</v>
      </c>
      <c r="K60" s="21">
        <f t="shared" si="0"/>
        <v>26516.090000000004</v>
      </c>
      <c r="L60" s="21">
        <f t="shared" si="1"/>
        <v>63483.909999999996</v>
      </c>
      <c r="M60" s="46" t="str" cm="1">
        <f t="array" ref="M60">VLOOKUP(B60,+[1]TEMPORAL!$B$9:$M$384,12,0)</f>
        <v>M</v>
      </c>
    </row>
    <row r="61" spans="1:13" x14ac:dyDescent="0.25">
      <c r="A61" s="42">
        <v>53</v>
      </c>
      <c r="B61" s="2" t="s">
        <v>415</v>
      </c>
      <c r="C61" s="20" t="s">
        <v>1318</v>
      </c>
      <c r="D61" s="20" t="s">
        <v>1220</v>
      </c>
      <c r="E61" s="20" t="s">
        <v>743</v>
      </c>
      <c r="F61" s="21">
        <v>7333.33</v>
      </c>
      <c r="G61" s="21">
        <v>210.47</v>
      </c>
      <c r="H61" s="21">
        <v>222.93</v>
      </c>
      <c r="I61" s="21">
        <v>0</v>
      </c>
      <c r="J61" s="21">
        <v>25</v>
      </c>
      <c r="K61" s="21">
        <f t="shared" si="0"/>
        <v>458.4</v>
      </c>
      <c r="L61" s="21">
        <f t="shared" si="1"/>
        <v>6874.93</v>
      </c>
      <c r="M61" s="46" t="str" cm="1">
        <f t="array" ref="M61">VLOOKUP(B61,+[1]TEMPORAL!$B$9:$M$384,12,0)</f>
        <v>M</v>
      </c>
    </row>
    <row r="62" spans="1:13" x14ac:dyDescent="0.25">
      <c r="A62" s="42">
        <v>54</v>
      </c>
      <c r="B62" s="2" t="s">
        <v>385</v>
      </c>
      <c r="C62" s="20" t="s">
        <v>1319</v>
      </c>
      <c r="D62" s="20" t="s">
        <v>1106</v>
      </c>
      <c r="E62" s="20" t="s">
        <v>743</v>
      </c>
      <c r="F62" s="21">
        <v>150000</v>
      </c>
      <c r="G62" s="21">
        <v>4305</v>
      </c>
      <c r="H62" s="21">
        <v>4560</v>
      </c>
      <c r="I62" s="21">
        <v>23866.62</v>
      </c>
      <c r="J62" s="21">
        <v>25</v>
      </c>
      <c r="K62" s="21">
        <f t="shared" si="0"/>
        <v>32756.62</v>
      </c>
      <c r="L62" s="21">
        <f t="shared" si="1"/>
        <v>117243.38</v>
      </c>
      <c r="M62" s="46" t="str" cm="1">
        <f t="array" ref="M62">VLOOKUP(B62,+[1]TEMPORAL!$B$9:$M$384,12,0)</f>
        <v>M</v>
      </c>
    </row>
    <row r="63" spans="1:13" x14ac:dyDescent="0.25">
      <c r="A63" s="42">
        <v>55</v>
      </c>
      <c r="B63" s="2" t="s">
        <v>701</v>
      </c>
      <c r="C63" s="20" t="s">
        <v>1320</v>
      </c>
      <c r="D63" s="20" t="s">
        <v>1123</v>
      </c>
      <c r="E63" s="20" t="s">
        <v>743</v>
      </c>
      <c r="F63" s="21">
        <v>130000</v>
      </c>
      <c r="G63" s="21">
        <v>3731</v>
      </c>
      <c r="H63" s="21">
        <v>3952</v>
      </c>
      <c r="I63" s="21">
        <v>19162.12</v>
      </c>
      <c r="J63" s="21">
        <v>25</v>
      </c>
      <c r="K63" s="21">
        <f t="shared" si="0"/>
        <v>26870.12</v>
      </c>
      <c r="L63" s="21">
        <f t="shared" si="1"/>
        <v>103129.88</v>
      </c>
      <c r="M63" s="46" t="str" cm="1">
        <f t="array" ref="M63">VLOOKUP(B63,+[1]TEMPORAL!$B$9:$M$384,12,0)</f>
        <v>F</v>
      </c>
    </row>
    <row r="64" spans="1:13" x14ac:dyDescent="0.25">
      <c r="A64" s="42">
        <v>56</v>
      </c>
      <c r="B64" s="2" t="s">
        <v>194</v>
      </c>
      <c r="C64" s="20" t="s">
        <v>1321</v>
      </c>
      <c r="D64" s="20" t="s">
        <v>1322</v>
      </c>
      <c r="E64" s="20" t="s">
        <v>743</v>
      </c>
      <c r="F64" s="21">
        <v>130000</v>
      </c>
      <c r="G64" s="21">
        <v>3731</v>
      </c>
      <c r="H64" s="21">
        <v>3952</v>
      </c>
      <c r="I64" s="21">
        <v>18304.39</v>
      </c>
      <c r="J64" s="21">
        <v>3455.92</v>
      </c>
      <c r="K64" s="21">
        <f t="shared" si="0"/>
        <v>29443.309999999998</v>
      </c>
      <c r="L64" s="21">
        <f t="shared" si="1"/>
        <v>100556.69</v>
      </c>
      <c r="M64" s="46" t="str" cm="1">
        <f t="array" ref="M64">VLOOKUP(B64,+[1]TEMPORAL!$B$9:$M$384,12,0)</f>
        <v>M</v>
      </c>
    </row>
    <row r="65" spans="1:13" x14ac:dyDescent="0.25">
      <c r="A65" s="42">
        <v>57</v>
      </c>
      <c r="B65" s="2" t="s">
        <v>307</v>
      </c>
      <c r="C65" s="20" t="s">
        <v>1323</v>
      </c>
      <c r="D65" s="20" t="s">
        <v>1213</v>
      </c>
      <c r="E65" s="20" t="s">
        <v>743</v>
      </c>
      <c r="F65" s="21">
        <v>115000</v>
      </c>
      <c r="G65" s="21">
        <v>3300.5</v>
      </c>
      <c r="H65" s="21">
        <v>3496</v>
      </c>
      <c r="I65" s="21">
        <v>15204.88</v>
      </c>
      <c r="J65" s="21">
        <v>23608.949999999997</v>
      </c>
      <c r="K65" s="21">
        <f t="shared" si="0"/>
        <v>45610.329999999994</v>
      </c>
      <c r="L65" s="21">
        <f t="shared" si="1"/>
        <v>69389.670000000013</v>
      </c>
      <c r="M65" s="46" t="str" cm="1">
        <f t="array" ref="M65">VLOOKUP(B65,+[1]TEMPORAL!$B$9:$M$384,12,0)</f>
        <v>F</v>
      </c>
    </row>
    <row r="66" spans="1:13" x14ac:dyDescent="0.25">
      <c r="A66" s="42">
        <v>58</v>
      </c>
      <c r="B66" s="2" t="s">
        <v>320</v>
      </c>
      <c r="C66" s="20" t="s">
        <v>1324</v>
      </c>
      <c r="D66" s="20" t="s">
        <v>149</v>
      </c>
      <c r="E66" s="20" t="s">
        <v>743</v>
      </c>
      <c r="F66" s="21">
        <v>135000</v>
      </c>
      <c r="G66" s="21">
        <v>3874.5</v>
      </c>
      <c r="H66" s="21">
        <v>4104</v>
      </c>
      <c r="I66" s="21">
        <v>19909.38</v>
      </c>
      <c r="J66" s="21">
        <v>1740.46</v>
      </c>
      <c r="K66" s="21">
        <f t="shared" si="0"/>
        <v>29628.34</v>
      </c>
      <c r="L66" s="21">
        <f t="shared" si="1"/>
        <v>105371.66</v>
      </c>
      <c r="M66" s="46" t="str" cm="1">
        <f t="array" ref="M66">VLOOKUP(B66,+[1]TEMPORAL!$B$9:$M$384,12,0)</f>
        <v>M</v>
      </c>
    </row>
    <row r="67" spans="1:13" x14ac:dyDescent="0.25">
      <c r="A67" s="42">
        <v>59</v>
      </c>
      <c r="B67" s="2" t="s">
        <v>423</v>
      </c>
      <c r="C67" s="20" t="s">
        <v>1325</v>
      </c>
      <c r="D67" s="20" t="s">
        <v>151</v>
      </c>
      <c r="E67" s="20" t="s">
        <v>743</v>
      </c>
      <c r="F67" s="21">
        <v>150000</v>
      </c>
      <c r="G67" s="21">
        <v>4305</v>
      </c>
      <c r="H67" s="21">
        <v>4560</v>
      </c>
      <c r="I67" s="21">
        <v>23866.62</v>
      </c>
      <c r="J67" s="21">
        <v>25</v>
      </c>
      <c r="K67" s="21">
        <f t="shared" si="0"/>
        <v>32756.62</v>
      </c>
      <c r="L67" s="21">
        <f t="shared" si="1"/>
        <v>117243.38</v>
      </c>
      <c r="M67" s="46" t="str" cm="1">
        <f t="array" ref="M67">VLOOKUP(B67,+[1]TEMPORAL!$B$9:$M$384,12,0)</f>
        <v>M</v>
      </c>
    </row>
    <row r="68" spans="1:13" x14ac:dyDescent="0.25">
      <c r="A68" s="42">
        <v>60</v>
      </c>
      <c r="B68" s="2" t="s">
        <v>221</v>
      </c>
      <c r="C68" s="20" t="s">
        <v>1326</v>
      </c>
      <c r="D68" s="20" t="s">
        <v>143</v>
      </c>
      <c r="E68" s="20" t="s">
        <v>743</v>
      </c>
      <c r="F68" s="21">
        <v>130000</v>
      </c>
      <c r="G68" s="21">
        <v>3731</v>
      </c>
      <c r="H68" s="21">
        <v>3952</v>
      </c>
      <c r="I68" s="21">
        <v>19162.12</v>
      </c>
      <c r="J68" s="21">
        <v>25</v>
      </c>
      <c r="K68" s="21">
        <f t="shared" si="0"/>
        <v>26870.12</v>
      </c>
      <c r="L68" s="21">
        <f t="shared" si="1"/>
        <v>103129.88</v>
      </c>
      <c r="M68" s="46" t="str" cm="1">
        <f t="array" ref="M68">VLOOKUP(B68,+[1]TEMPORAL!$B$9:$M$384,12,0)</f>
        <v>M</v>
      </c>
    </row>
    <row r="69" spans="1:13" x14ac:dyDescent="0.25">
      <c r="A69" s="42">
        <v>61</v>
      </c>
      <c r="B69" s="2" t="s">
        <v>418</v>
      </c>
      <c r="C69" s="20" t="s">
        <v>1327</v>
      </c>
      <c r="D69" s="20" t="s">
        <v>1224</v>
      </c>
      <c r="E69" s="20" t="s">
        <v>743</v>
      </c>
      <c r="F69" s="21">
        <v>135000</v>
      </c>
      <c r="G69" s="21">
        <v>3874.5</v>
      </c>
      <c r="H69" s="21">
        <v>4104</v>
      </c>
      <c r="I69" s="21">
        <v>19480.509999999998</v>
      </c>
      <c r="J69" s="21">
        <v>13798.45</v>
      </c>
      <c r="K69" s="21">
        <f t="shared" si="0"/>
        <v>41257.46</v>
      </c>
      <c r="L69" s="21">
        <f t="shared" si="1"/>
        <v>93742.540000000008</v>
      </c>
      <c r="M69" s="46" t="str" cm="1">
        <f t="array" ref="M69">VLOOKUP(B69,+[1]TEMPORAL!$B$9:$M$384,12,0)</f>
        <v>F</v>
      </c>
    </row>
    <row r="70" spans="1:13" x14ac:dyDescent="0.25">
      <c r="A70" s="42">
        <v>62</v>
      </c>
      <c r="B70" s="2" t="s">
        <v>225</v>
      </c>
      <c r="C70" s="20" t="s">
        <v>1328</v>
      </c>
      <c r="D70" s="20" t="s">
        <v>1219</v>
      </c>
      <c r="E70" s="20" t="s">
        <v>743</v>
      </c>
      <c r="F70" s="21">
        <v>100000</v>
      </c>
      <c r="G70" s="21">
        <v>2870</v>
      </c>
      <c r="H70" s="21">
        <v>3040</v>
      </c>
      <c r="I70" s="21">
        <v>12105.37</v>
      </c>
      <c r="J70" s="21">
        <v>25</v>
      </c>
      <c r="K70" s="21">
        <f t="shared" si="0"/>
        <v>18040.370000000003</v>
      </c>
      <c r="L70" s="21">
        <f t="shared" si="1"/>
        <v>81959.63</v>
      </c>
      <c r="M70" s="46" t="str" cm="1">
        <f t="array" ref="M70">VLOOKUP(B70,+[1]TEMPORAL!$B$9:$M$384,12,0)</f>
        <v>F</v>
      </c>
    </row>
    <row r="71" spans="1:13" x14ac:dyDescent="0.25">
      <c r="A71" s="42">
        <v>63</v>
      </c>
      <c r="B71" s="2" t="s">
        <v>742</v>
      </c>
      <c r="C71" s="20" t="s">
        <v>1329</v>
      </c>
      <c r="D71" s="20" t="s">
        <v>634</v>
      </c>
      <c r="E71" s="20" t="s">
        <v>743</v>
      </c>
      <c r="F71" s="21">
        <v>160000</v>
      </c>
      <c r="G71" s="21">
        <v>4592</v>
      </c>
      <c r="H71" s="21">
        <v>4864</v>
      </c>
      <c r="I71" s="21">
        <v>26218.87</v>
      </c>
      <c r="J71" s="21">
        <v>25</v>
      </c>
      <c r="K71" s="21">
        <f t="shared" si="0"/>
        <v>35699.869999999995</v>
      </c>
      <c r="L71" s="21">
        <f t="shared" si="1"/>
        <v>124300.13</v>
      </c>
      <c r="M71" s="46" t="str" cm="1">
        <f t="array" ref="M71">VLOOKUP(B71,+[1]TEMPORAL!$B$9:$M$384,12,0)</f>
        <v>F</v>
      </c>
    </row>
    <row r="72" spans="1:13" x14ac:dyDescent="0.25">
      <c r="A72" s="42">
        <v>64</v>
      </c>
      <c r="B72" s="2" t="s">
        <v>1278</v>
      </c>
      <c r="C72" s="2" t="s">
        <v>1340</v>
      </c>
      <c r="D72" s="2" t="s">
        <v>6</v>
      </c>
      <c r="E72" s="20" t="s">
        <v>743</v>
      </c>
      <c r="F72" s="21">
        <v>145000</v>
      </c>
      <c r="G72" s="21">
        <v>4161.5</v>
      </c>
      <c r="H72" s="21">
        <v>4408</v>
      </c>
      <c r="I72" s="21">
        <v>22690.49</v>
      </c>
      <c r="J72" s="21">
        <v>25</v>
      </c>
      <c r="K72" s="21">
        <f t="shared" si="0"/>
        <v>31284.99</v>
      </c>
      <c r="L72" s="21">
        <f t="shared" si="1"/>
        <v>113715.01</v>
      </c>
      <c r="M72" s="46" t="s">
        <v>282</v>
      </c>
    </row>
    <row r="73" spans="1:13" x14ac:dyDescent="0.25">
      <c r="A73" s="42">
        <v>65</v>
      </c>
      <c r="B73" s="2" t="s">
        <v>1267</v>
      </c>
      <c r="C73" s="2" t="s">
        <v>1341</v>
      </c>
      <c r="D73" s="2" t="s">
        <v>1122</v>
      </c>
      <c r="E73" s="20" t="s">
        <v>743</v>
      </c>
      <c r="F73" s="21">
        <v>145000</v>
      </c>
      <c r="G73" s="21">
        <v>4161.5</v>
      </c>
      <c r="H73" s="21">
        <v>4408</v>
      </c>
      <c r="I73" s="21">
        <v>22690.49</v>
      </c>
      <c r="J73" s="21">
        <v>25</v>
      </c>
      <c r="K73" s="21">
        <f t="shared" si="0"/>
        <v>31284.99</v>
      </c>
      <c r="L73" s="21">
        <f t="shared" si="1"/>
        <v>113715.01</v>
      </c>
      <c r="M73" s="46" t="s">
        <v>282</v>
      </c>
    </row>
    <row r="74" spans="1:13" x14ac:dyDescent="0.25">
      <c r="A74" s="42">
        <v>66</v>
      </c>
      <c r="B74" s="2" t="s">
        <v>1266</v>
      </c>
      <c r="C74" s="2" t="s">
        <v>1311</v>
      </c>
      <c r="D74" s="2" t="s">
        <v>1225</v>
      </c>
      <c r="E74" s="20" t="s">
        <v>743</v>
      </c>
      <c r="F74" s="21">
        <v>160000</v>
      </c>
      <c r="G74" s="21">
        <v>4592</v>
      </c>
      <c r="H74" s="21">
        <v>4864</v>
      </c>
      <c r="I74" s="21">
        <v>26218.87</v>
      </c>
      <c r="J74" s="21">
        <v>25</v>
      </c>
      <c r="K74" s="21">
        <f t="shared" ref="K74:K137" si="2">+G74+H74+I74+J74</f>
        <v>35699.869999999995</v>
      </c>
      <c r="L74" s="21">
        <f t="shared" ref="L74:L137" si="3">+F74-K74</f>
        <v>124300.13</v>
      </c>
      <c r="M74" s="46" t="s">
        <v>282</v>
      </c>
    </row>
    <row r="75" spans="1:13" x14ac:dyDescent="0.25">
      <c r="A75" s="42">
        <v>67</v>
      </c>
      <c r="B75" s="2" t="s">
        <v>1420</v>
      </c>
      <c r="C75" s="2" t="s">
        <v>1421</v>
      </c>
      <c r="D75" s="2" t="s">
        <v>1222</v>
      </c>
      <c r="E75" s="20" t="s">
        <v>743</v>
      </c>
      <c r="F75" s="21">
        <v>150000</v>
      </c>
      <c r="G75" s="21">
        <v>4305</v>
      </c>
      <c r="H75" s="21">
        <v>4560</v>
      </c>
      <c r="I75" s="21">
        <v>23866.62</v>
      </c>
      <c r="J75" s="21">
        <v>25</v>
      </c>
      <c r="K75" s="21">
        <f t="shared" si="2"/>
        <v>32756.62</v>
      </c>
      <c r="L75" s="21">
        <f t="shared" si="3"/>
        <v>117243.38</v>
      </c>
      <c r="M75" s="46" t="s">
        <v>282</v>
      </c>
    </row>
    <row r="76" spans="1:13" x14ac:dyDescent="0.25">
      <c r="A76" s="42">
        <v>68</v>
      </c>
      <c r="B76" s="2" t="s">
        <v>1422</v>
      </c>
      <c r="C76" s="2" t="s">
        <v>1423</v>
      </c>
      <c r="D76" s="2" t="s">
        <v>634</v>
      </c>
      <c r="E76" s="20" t="s">
        <v>743</v>
      </c>
      <c r="F76" s="21">
        <v>145000</v>
      </c>
      <c r="G76" s="21">
        <v>4161.5</v>
      </c>
      <c r="H76" s="21">
        <v>4408</v>
      </c>
      <c r="I76" s="21">
        <v>22690.49</v>
      </c>
      <c r="J76" s="21">
        <v>25</v>
      </c>
      <c r="K76" s="21">
        <f t="shared" si="2"/>
        <v>31284.99</v>
      </c>
      <c r="L76" s="21">
        <f t="shared" si="3"/>
        <v>113715.01</v>
      </c>
      <c r="M76" s="46" t="s">
        <v>282</v>
      </c>
    </row>
    <row r="77" spans="1:13" x14ac:dyDescent="0.25">
      <c r="A77" s="42">
        <v>69</v>
      </c>
      <c r="B77" s="2" t="s">
        <v>1424</v>
      </c>
      <c r="C77" s="2" t="s">
        <v>1339</v>
      </c>
      <c r="D77" s="2" t="s">
        <v>1217</v>
      </c>
      <c r="E77" s="20" t="s">
        <v>743</v>
      </c>
      <c r="F77" s="21">
        <v>145000</v>
      </c>
      <c r="G77" s="21">
        <v>4161.5</v>
      </c>
      <c r="H77" s="21">
        <v>4408</v>
      </c>
      <c r="I77" s="21">
        <v>22690.49</v>
      </c>
      <c r="J77" s="21">
        <v>25</v>
      </c>
      <c r="K77" s="21">
        <f t="shared" si="2"/>
        <v>31284.99</v>
      </c>
      <c r="L77" s="21">
        <f t="shared" si="3"/>
        <v>113715.01</v>
      </c>
      <c r="M77" s="46" t="s">
        <v>282</v>
      </c>
    </row>
    <row r="78" spans="1:13" x14ac:dyDescent="0.25">
      <c r="A78" s="42">
        <v>70</v>
      </c>
      <c r="B78" s="2" t="s">
        <v>962</v>
      </c>
      <c r="C78" s="20" t="s">
        <v>1330</v>
      </c>
      <c r="D78" s="20" t="s">
        <v>1125</v>
      </c>
      <c r="E78" s="20" t="s">
        <v>743</v>
      </c>
      <c r="F78" s="21">
        <v>135000</v>
      </c>
      <c r="G78" s="21">
        <v>3874.5</v>
      </c>
      <c r="H78" s="21">
        <v>4104</v>
      </c>
      <c r="I78" s="21">
        <v>20338.240000000002</v>
      </c>
      <c r="J78" s="21">
        <v>4075</v>
      </c>
      <c r="K78" s="21">
        <f t="shared" si="2"/>
        <v>32391.74</v>
      </c>
      <c r="L78" s="21">
        <f t="shared" si="3"/>
        <v>102608.26</v>
      </c>
      <c r="M78" s="46" t="str" cm="1">
        <f t="array" ref="M78">VLOOKUP(B78,+[1]TEMPORAL!$B$9:$M$384,12,0)</f>
        <v>M</v>
      </c>
    </row>
    <row r="79" spans="1:13" x14ac:dyDescent="0.25">
      <c r="A79" s="42">
        <v>71</v>
      </c>
      <c r="B79" s="2" t="s">
        <v>213</v>
      </c>
      <c r="C79" s="20" t="s">
        <v>1331</v>
      </c>
      <c r="D79" s="20" t="s">
        <v>1124</v>
      </c>
      <c r="E79" s="20" t="s">
        <v>743</v>
      </c>
      <c r="F79" s="21">
        <v>135000</v>
      </c>
      <c r="G79" s="21">
        <v>3874.5</v>
      </c>
      <c r="H79" s="21">
        <v>4104</v>
      </c>
      <c r="I79" s="21">
        <v>20338.240000000002</v>
      </c>
      <c r="J79" s="21">
        <v>25</v>
      </c>
      <c r="K79" s="21">
        <f t="shared" si="2"/>
        <v>28341.74</v>
      </c>
      <c r="L79" s="21">
        <f t="shared" si="3"/>
        <v>106658.26</v>
      </c>
      <c r="M79" s="46" t="str" cm="1">
        <f t="array" ref="M79">VLOOKUP(B79,+[1]TEMPORAL!$B$9:$M$384,12,0)</f>
        <v>M</v>
      </c>
    </row>
    <row r="80" spans="1:13" x14ac:dyDescent="0.25">
      <c r="A80" s="42">
        <v>72</v>
      </c>
      <c r="B80" s="2" t="s">
        <v>408</v>
      </c>
      <c r="C80" s="20" t="s">
        <v>1332</v>
      </c>
      <c r="D80" s="20" t="s">
        <v>1333</v>
      </c>
      <c r="E80" s="20" t="s">
        <v>743</v>
      </c>
      <c r="F80" s="21">
        <v>130000</v>
      </c>
      <c r="G80" s="21">
        <v>3731</v>
      </c>
      <c r="H80" s="21">
        <v>3952</v>
      </c>
      <c r="I80" s="21">
        <v>19162.12</v>
      </c>
      <c r="J80" s="21">
        <v>13025</v>
      </c>
      <c r="K80" s="21">
        <f t="shared" si="2"/>
        <v>39870.119999999995</v>
      </c>
      <c r="L80" s="21">
        <f t="shared" si="3"/>
        <v>90129.88</v>
      </c>
      <c r="M80" s="46" t="str" cm="1">
        <f t="array" ref="M80">VLOOKUP(B80,+[1]TEMPORAL!$B$9:$M$384,12,0)</f>
        <v>F</v>
      </c>
    </row>
    <row r="81" spans="1:13" x14ac:dyDescent="0.25">
      <c r="A81" s="42">
        <v>73</v>
      </c>
      <c r="B81" s="2" t="s">
        <v>218</v>
      </c>
      <c r="C81" s="20" t="s">
        <v>1334</v>
      </c>
      <c r="D81" s="20" t="s">
        <v>1120</v>
      </c>
      <c r="E81" s="20" t="s">
        <v>743</v>
      </c>
      <c r="F81" s="21">
        <v>110000</v>
      </c>
      <c r="G81" s="21">
        <v>3157</v>
      </c>
      <c r="H81" s="21">
        <v>3344</v>
      </c>
      <c r="I81" s="21">
        <v>13599.89</v>
      </c>
      <c r="J81" s="21">
        <v>19432.2</v>
      </c>
      <c r="K81" s="21">
        <f t="shared" si="2"/>
        <v>39533.089999999997</v>
      </c>
      <c r="L81" s="21">
        <f t="shared" si="3"/>
        <v>70466.91</v>
      </c>
      <c r="M81" s="46" t="str" cm="1">
        <f t="array" ref="M81">VLOOKUP(B81,+[1]TEMPORAL!$B$9:$M$384,12,0)</f>
        <v>M</v>
      </c>
    </row>
    <row r="82" spans="1:13" x14ac:dyDescent="0.25">
      <c r="A82" s="42">
        <v>74</v>
      </c>
      <c r="B82" s="2" t="s">
        <v>204</v>
      </c>
      <c r="C82" s="20" t="s">
        <v>1335</v>
      </c>
      <c r="D82" s="20" t="s">
        <v>1223</v>
      </c>
      <c r="E82" s="20" t="s">
        <v>743</v>
      </c>
      <c r="F82" s="21">
        <v>110000</v>
      </c>
      <c r="G82" s="21">
        <v>3157</v>
      </c>
      <c r="H82" s="21">
        <v>3344</v>
      </c>
      <c r="I82" s="21">
        <v>14457.62</v>
      </c>
      <c r="J82" s="21">
        <v>21528.89</v>
      </c>
      <c r="K82" s="21">
        <f t="shared" si="2"/>
        <v>42487.51</v>
      </c>
      <c r="L82" s="21">
        <f t="shared" si="3"/>
        <v>67512.489999999991</v>
      </c>
      <c r="M82" s="46" t="str" cm="1">
        <f t="array" ref="M82">VLOOKUP(B82,+[1]TEMPORAL!$B$9:$M$384,12,0)</f>
        <v>M</v>
      </c>
    </row>
    <row r="83" spans="1:13" x14ac:dyDescent="0.25">
      <c r="A83" s="42">
        <v>75</v>
      </c>
      <c r="B83" s="2" t="s">
        <v>330</v>
      </c>
      <c r="C83" s="20" t="s">
        <v>1336</v>
      </c>
      <c r="D83" s="20" t="s">
        <v>1107</v>
      </c>
      <c r="E83" s="20" t="s">
        <v>743</v>
      </c>
      <c r="F83" s="21">
        <v>70000</v>
      </c>
      <c r="G83" s="21">
        <v>2009</v>
      </c>
      <c r="H83" s="21">
        <v>2128</v>
      </c>
      <c r="I83" s="21">
        <v>5025.38</v>
      </c>
      <c r="J83" s="21">
        <v>1740.46</v>
      </c>
      <c r="K83" s="21">
        <f t="shared" si="2"/>
        <v>10902.84</v>
      </c>
      <c r="L83" s="21">
        <f t="shared" si="3"/>
        <v>59097.16</v>
      </c>
      <c r="M83" s="46" t="str" cm="1">
        <f t="array" ref="M83">VLOOKUP(B83,+[1]TEMPORAL!$B$9:$M$384,12,0)</f>
        <v>M</v>
      </c>
    </row>
    <row r="84" spans="1:13" x14ac:dyDescent="0.25">
      <c r="A84" s="42">
        <v>76</v>
      </c>
      <c r="B84" s="2" t="s">
        <v>327</v>
      </c>
      <c r="C84" s="20" t="s">
        <v>1337</v>
      </c>
      <c r="D84" s="20" t="s">
        <v>1221</v>
      </c>
      <c r="E84" s="20" t="s">
        <v>743</v>
      </c>
      <c r="F84" s="21">
        <v>100000</v>
      </c>
      <c r="G84" s="21">
        <v>2870</v>
      </c>
      <c r="H84" s="21">
        <v>3040</v>
      </c>
      <c r="I84" s="21">
        <v>12105.37</v>
      </c>
      <c r="J84" s="21">
        <v>25</v>
      </c>
      <c r="K84" s="21">
        <f t="shared" si="2"/>
        <v>18040.370000000003</v>
      </c>
      <c r="L84" s="21">
        <f t="shared" si="3"/>
        <v>81959.63</v>
      </c>
      <c r="M84" s="46" t="str" cm="1">
        <f t="array" ref="M84">VLOOKUP(B84,+[1]TEMPORAL!$B$9:$M$384,12,0)</f>
        <v>M</v>
      </c>
    </row>
    <row r="85" spans="1:13" x14ac:dyDescent="0.25">
      <c r="A85" s="42">
        <v>77</v>
      </c>
      <c r="B85" s="2" t="s">
        <v>198</v>
      </c>
      <c r="C85" s="20" t="s">
        <v>1338</v>
      </c>
      <c r="D85" s="20" t="s">
        <v>146</v>
      </c>
      <c r="E85" s="20" t="s">
        <v>743</v>
      </c>
      <c r="F85" s="21">
        <v>12000</v>
      </c>
      <c r="G85" s="21">
        <v>344.4</v>
      </c>
      <c r="H85" s="21">
        <v>364.8</v>
      </c>
      <c r="I85" s="21">
        <v>0</v>
      </c>
      <c r="J85" s="21">
        <v>25</v>
      </c>
      <c r="K85" s="21">
        <f t="shared" si="2"/>
        <v>734.2</v>
      </c>
      <c r="L85" s="21">
        <f t="shared" si="3"/>
        <v>11265.8</v>
      </c>
      <c r="M85" s="46" t="str" cm="1">
        <f t="array" ref="M85">VLOOKUP(B85,+[1]TEMPORAL!$B$9:$M$384,12,0)</f>
        <v>F</v>
      </c>
    </row>
    <row r="86" spans="1:13" x14ac:dyDescent="0.25">
      <c r="A86" s="42">
        <v>78</v>
      </c>
      <c r="B86" s="2" t="s">
        <v>328</v>
      </c>
      <c r="C86" s="20" t="s">
        <v>1339</v>
      </c>
      <c r="D86" s="20" t="s">
        <v>1217</v>
      </c>
      <c r="E86" s="20" t="s">
        <v>743</v>
      </c>
      <c r="F86" s="21">
        <v>130000</v>
      </c>
      <c r="G86" s="21">
        <v>3731</v>
      </c>
      <c r="H86" s="21">
        <v>3952</v>
      </c>
      <c r="I86" s="21">
        <v>19162.12</v>
      </c>
      <c r="J86" s="21">
        <v>25</v>
      </c>
      <c r="K86" s="21">
        <f t="shared" si="2"/>
        <v>26870.12</v>
      </c>
      <c r="L86" s="21">
        <f t="shared" si="3"/>
        <v>103129.88</v>
      </c>
      <c r="M86" s="46" t="str" cm="1">
        <f t="array" ref="M86">VLOOKUP(B86,+[1]TEMPORAL!$B$9:$M$384,12,0)</f>
        <v>M</v>
      </c>
    </row>
    <row r="87" spans="1:13" x14ac:dyDescent="0.25">
      <c r="A87" s="42">
        <v>79</v>
      </c>
      <c r="B87" s="2" t="s">
        <v>668</v>
      </c>
      <c r="C87" s="20" t="s">
        <v>205</v>
      </c>
      <c r="D87" s="20" t="s">
        <v>1093</v>
      </c>
      <c r="E87" s="20" t="s">
        <v>743</v>
      </c>
      <c r="F87" s="21">
        <v>200000</v>
      </c>
      <c r="G87" s="21">
        <v>5740</v>
      </c>
      <c r="H87" s="21">
        <v>5883.16</v>
      </c>
      <c r="I87" s="21">
        <v>35677.08</v>
      </c>
      <c r="J87" s="21">
        <v>25</v>
      </c>
      <c r="K87" s="21">
        <f t="shared" si="2"/>
        <v>47325.240000000005</v>
      </c>
      <c r="L87" s="21">
        <f t="shared" si="3"/>
        <v>152674.76</v>
      </c>
      <c r="M87" s="46" t="str" cm="1">
        <f t="array" ref="M87">VLOOKUP(B87,+[1]TEMPORAL!$B$9:$M$384,12,0)</f>
        <v>M</v>
      </c>
    </row>
    <row r="88" spans="1:13" x14ac:dyDescent="0.25">
      <c r="A88" s="42">
        <v>80</v>
      </c>
      <c r="B88" s="2" t="s">
        <v>251</v>
      </c>
      <c r="C88" s="20" t="s">
        <v>205</v>
      </c>
      <c r="D88" s="20" t="s">
        <v>982</v>
      </c>
      <c r="E88" s="20" t="s">
        <v>743</v>
      </c>
      <c r="F88" s="21">
        <v>175000</v>
      </c>
      <c r="G88" s="21">
        <v>5022.5</v>
      </c>
      <c r="H88" s="21">
        <v>5320</v>
      </c>
      <c r="I88" s="21">
        <v>29747.24</v>
      </c>
      <c r="J88" s="21">
        <v>25</v>
      </c>
      <c r="K88" s="21">
        <f t="shared" si="2"/>
        <v>40114.740000000005</v>
      </c>
      <c r="L88" s="21">
        <f t="shared" si="3"/>
        <v>134885.26</v>
      </c>
      <c r="M88" s="46" t="str" cm="1">
        <f t="array" ref="M88">VLOOKUP(B88,+[1]TEMPORAL!$B$9:$M$384,12,0)</f>
        <v>M</v>
      </c>
    </row>
    <row r="89" spans="1:13" x14ac:dyDescent="0.25">
      <c r="A89" s="42">
        <v>81</v>
      </c>
      <c r="B89" s="2" t="s">
        <v>321</v>
      </c>
      <c r="C89" s="20" t="s">
        <v>205</v>
      </c>
      <c r="D89" s="20" t="s">
        <v>1101</v>
      </c>
      <c r="E89" s="20" t="s">
        <v>743</v>
      </c>
      <c r="F89" s="21">
        <v>200000</v>
      </c>
      <c r="G89" s="21">
        <v>5740</v>
      </c>
      <c r="H89" s="21">
        <v>5883.16</v>
      </c>
      <c r="I89" s="21">
        <v>35677.08</v>
      </c>
      <c r="J89" s="21">
        <v>25</v>
      </c>
      <c r="K89" s="21">
        <f t="shared" si="2"/>
        <v>47325.240000000005</v>
      </c>
      <c r="L89" s="21">
        <f t="shared" si="3"/>
        <v>152674.76</v>
      </c>
      <c r="M89" s="56" t="str" cm="1">
        <f t="array" ref="M89">VLOOKUP(B89,+[1]TEMPORAL!$B$9:$M$384,12,0)</f>
        <v>F</v>
      </c>
    </row>
    <row r="90" spans="1:13" x14ac:dyDescent="0.25">
      <c r="A90" s="42">
        <v>82</v>
      </c>
      <c r="B90" s="2" t="s">
        <v>419</v>
      </c>
      <c r="C90" s="20" t="s">
        <v>1055</v>
      </c>
      <c r="D90" s="20" t="s">
        <v>1093</v>
      </c>
      <c r="E90" s="20" t="s">
        <v>743</v>
      </c>
      <c r="F90" s="21">
        <v>150000</v>
      </c>
      <c r="G90" s="21">
        <v>4305</v>
      </c>
      <c r="H90" s="21">
        <v>4560</v>
      </c>
      <c r="I90" s="21">
        <v>23866.62</v>
      </c>
      <c r="J90" s="21">
        <v>25719.15</v>
      </c>
      <c r="K90" s="21">
        <f t="shared" si="2"/>
        <v>58450.770000000004</v>
      </c>
      <c r="L90" s="21">
        <f t="shared" si="3"/>
        <v>91549.23</v>
      </c>
      <c r="M90" s="46" t="str" cm="1">
        <f t="array" ref="M90">VLOOKUP(B90,+[1]TEMPORAL!$B$9:$M$384,12,0)</f>
        <v>M</v>
      </c>
    </row>
    <row r="91" spans="1:13" x14ac:dyDescent="0.25">
      <c r="A91" s="42">
        <v>83</v>
      </c>
      <c r="B91" s="2" t="s">
        <v>312</v>
      </c>
      <c r="C91" s="20" t="s">
        <v>1055</v>
      </c>
      <c r="D91" s="20" t="s">
        <v>1093</v>
      </c>
      <c r="E91" s="20" t="s">
        <v>743</v>
      </c>
      <c r="F91" s="21">
        <v>110000</v>
      </c>
      <c r="G91" s="21">
        <v>3157</v>
      </c>
      <c r="H91" s="21">
        <v>3344</v>
      </c>
      <c r="I91" s="21">
        <v>14457.62</v>
      </c>
      <c r="J91" s="21">
        <v>19144.57</v>
      </c>
      <c r="K91" s="21">
        <f t="shared" si="2"/>
        <v>40103.19</v>
      </c>
      <c r="L91" s="21">
        <f t="shared" si="3"/>
        <v>69896.81</v>
      </c>
      <c r="M91" s="46" t="str" cm="1">
        <f t="array" ref="M91">VLOOKUP(B91,+[1]TEMPORAL!$B$9:$M$384,12,0)</f>
        <v>M</v>
      </c>
    </row>
    <row r="92" spans="1:13" x14ac:dyDescent="0.25">
      <c r="A92" s="42">
        <v>84</v>
      </c>
      <c r="B92" s="2" t="s">
        <v>233</v>
      </c>
      <c r="C92" s="20" t="s">
        <v>31</v>
      </c>
      <c r="D92" s="20" t="s">
        <v>1117</v>
      </c>
      <c r="E92" s="20" t="s">
        <v>743</v>
      </c>
      <c r="F92" s="21">
        <v>100000</v>
      </c>
      <c r="G92" s="21">
        <v>2870</v>
      </c>
      <c r="H92" s="21">
        <v>3040</v>
      </c>
      <c r="I92" s="21">
        <v>11676.5</v>
      </c>
      <c r="J92" s="21">
        <v>1740.46</v>
      </c>
      <c r="K92" s="21">
        <f t="shared" si="2"/>
        <v>19326.96</v>
      </c>
      <c r="L92" s="21">
        <f t="shared" si="3"/>
        <v>80673.040000000008</v>
      </c>
      <c r="M92" s="46" t="str" cm="1">
        <f t="array" ref="M92">VLOOKUP(B92,+[1]TEMPORAL!$B$9:$M$384,12,0)</f>
        <v>M</v>
      </c>
    </row>
    <row r="93" spans="1:13" x14ac:dyDescent="0.25">
      <c r="A93" s="42">
        <v>85</v>
      </c>
      <c r="B93" s="2" t="s">
        <v>263</v>
      </c>
      <c r="C93" s="20" t="s">
        <v>31</v>
      </c>
      <c r="D93" s="20" t="s">
        <v>176</v>
      </c>
      <c r="E93" s="20" t="s">
        <v>743</v>
      </c>
      <c r="F93" s="21">
        <v>90000</v>
      </c>
      <c r="G93" s="21">
        <v>2583</v>
      </c>
      <c r="H93" s="21">
        <v>2736</v>
      </c>
      <c r="I93" s="21">
        <v>9753.1200000000008</v>
      </c>
      <c r="J93" s="21">
        <v>2725</v>
      </c>
      <c r="K93" s="21">
        <f t="shared" si="2"/>
        <v>17797.120000000003</v>
      </c>
      <c r="L93" s="21">
        <f t="shared" si="3"/>
        <v>72202.880000000005</v>
      </c>
      <c r="M93" s="46" t="str" cm="1">
        <f t="array" ref="M93">VLOOKUP(B93,+[1]TEMPORAL!$B$9:$M$384,12,0)</f>
        <v>M</v>
      </c>
    </row>
    <row r="94" spans="1:13" x14ac:dyDescent="0.25">
      <c r="A94" s="42">
        <v>86</v>
      </c>
      <c r="B94" s="2" t="s">
        <v>510</v>
      </c>
      <c r="C94" s="20" t="s">
        <v>31</v>
      </c>
      <c r="D94" s="20" t="s">
        <v>1107</v>
      </c>
      <c r="E94" s="20" t="s">
        <v>743</v>
      </c>
      <c r="F94" s="21">
        <v>90000</v>
      </c>
      <c r="G94" s="21">
        <v>2583</v>
      </c>
      <c r="H94" s="21">
        <v>2736</v>
      </c>
      <c r="I94" s="21">
        <v>9753.1200000000008</v>
      </c>
      <c r="J94" s="21">
        <v>5425</v>
      </c>
      <c r="K94" s="21">
        <f t="shared" si="2"/>
        <v>20497.120000000003</v>
      </c>
      <c r="L94" s="21">
        <f t="shared" si="3"/>
        <v>69502.880000000005</v>
      </c>
      <c r="M94" s="46" t="str" cm="1">
        <f t="array" ref="M94">VLOOKUP(B94,+[1]TEMPORAL!$B$9:$M$384,12,0)</f>
        <v>M</v>
      </c>
    </row>
    <row r="95" spans="1:13" x14ac:dyDescent="0.25">
      <c r="A95" s="42">
        <v>87</v>
      </c>
      <c r="B95" s="2" t="s">
        <v>859</v>
      </c>
      <c r="C95" s="20" t="s">
        <v>31</v>
      </c>
      <c r="D95" s="20" t="s">
        <v>1107</v>
      </c>
      <c r="E95" s="20" t="s">
        <v>743</v>
      </c>
      <c r="F95" s="21">
        <v>80000</v>
      </c>
      <c r="G95" s="21">
        <v>2296</v>
      </c>
      <c r="H95" s="21">
        <v>2432</v>
      </c>
      <c r="I95" s="21">
        <v>7400.87</v>
      </c>
      <c r="J95" s="21">
        <v>2425</v>
      </c>
      <c r="K95" s="21">
        <f t="shared" si="2"/>
        <v>14553.869999999999</v>
      </c>
      <c r="L95" s="21">
        <f t="shared" si="3"/>
        <v>65446.130000000005</v>
      </c>
      <c r="M95" s="46" t="str" cm="1">
        <f t="array" ref="M95">VLOOKUP(B95,+[1]TEMPORAL!$B$9:$M$384,12,0)</f>
        <v>M</v>
      </c>
    </row>
    <row r="96" spans="1:13" x14ac:dyDescent="0.25">
      <c r="A96" s="42">
        <v>88</v>
      </c>
      <c r="B96" s="2" t="s">
        <v>248</v>
      </c>
      <c r="C96" s="20" t="s">
        <v>31</v>
      </c>
      <c r="D96" s="20" t="s">
        <v>1282</v>
      </c>
      <c r="E96" s="20" t="s">
        <v>743</v>
      </c>
      <c r="F96" s="21">
        <v>90000</v>
      </c>
      <c r="G96" s="21">
        <v>2583</v>
      </c>
      <c r="H96" s="21">
        <v>2736</v>
      </c>
      <c r="I96" s="21">
        <v>9753.1200000000008</v>
      </c>
      <c r="J96" s="21">
        <v>25</v>
      </c>
      <c r="K96" s="21">
        <f t="shared" si="2"/>
        <v>15097.12</v>
      </c>
      <c r="L96" s="21">
        <f t="shared" si="3"/>
        <v>74902.880000000005</v>
      </c>
      <c r="M96" s="46" t="str" cm="1">
        <f t="array" ref="M96">VLOOKUP(B96,+[1]TEMPORAL!$B$9:$M$384,12,0)</f>
        <v>M</v>
      </c>
    </row>
    <row r="97" spans="1:13" x14ac:dyDescent="0.25">
      <c r="A97" s="42">
        <v>89</v>
      </c>
      <c r="B97" s="2" t="s">
        <v>329</v>
      </c>
      <c r="C97" s="20" t="s">
        <v>31</v>
      </c>
      <c r="D97" s="20" t="s">
        <v>1215</v>
      </c>
      <c r="E97" s="20" t="s">
        <v>743</v>
      </c>
      <c r="F97" s="21">
        <v>110000</v>
      </c>
      <c r="G97" s="21">
        <v>3157</v>
      </c>
      <c r="H97" s="21">
        <v>3344</v>
      </c>
      <c r="I97" s="21">
        <v>14457.62</v>
      </c>
      <c r="J97" s="21">
        <v>25</v>
      </c>
      <c r="K97" s="21">
        <f t="shared" si="2"/>
        <v>20983.620000000003</v>
      </c>
      <c r="L97" s="21">
        <f t="shared" si="3"/>
        <v>89016.38</v>
      </c>
      <c r="M97" s="46" t="str" cm="1">
        <f t="array" ref="M97">VLOOKUP(B97,+[1]TEMPORAL!$B$9:$M$384,12,0)</f>
        <v>M</v>
      </c>
    </row>
    <row r="98" spans="1:13" x14ac:dyDescent="0.25">
      <c r="A98" s="42">
        <v>90</v>
      </c>
      <c r="B98" s="2" t="s">
        <v>332</v>
      </c>
      <c r="C98" s="20" t="s">
        <v>31</v>
      </c>
      <c r="D98" s="20" t="s">
        <v>1117</v>
      </c>
      <c r="E98" s="20" t="s">
        <v>743</v>
      </c>
      <c r="F98" s="21">
        <v>90000</v>
      </c>
      <c r="G98" s="21">
        <v>2583</v>
      </c>
      <c r="H98" s="21">
        <v>2736</v>
      </c>
      <c r="I98" s="21">
        <v>9753.1200000000008</v>
      </c>
      <c r="J98" s="21">
        <v>25</v>
      </c>
      <c r="K98" s="21">
        <f t="shared" si="2"/>
        <v>15097.12</v>
      </c>
      <c r="L98" s="21">
        <f t="shared" si="3"/>
        <v>74902.880000000005</v>
      </c>
      <c r="M98" s="46" t="str" cm="1">
        <f t="array" ref="M98">VLOOKUP(B98,+[1]TEMPORAL!$B$9:$M$384,12,0)</f>
        <v>M</v>
      </c>
    </row>
    <row r="99" spans="1:13" x14ac:dyDescent="0.25">
      <c r="A99" s="42">
        <v>91</v>
      </c>
      <c r="B99" s="2" t="s">
        <v>334</v>
      </c>
      <c r="C99" s="20" t="s">
        <v>31</v>
      </c>
      <c r="D99" s="20" t="s">
        <v>1107</v>
      </c>
      <c r="E99" s="20" t="s">
        <v>743</v>
      </c>
      <c r="F99" s="21">
        <v>70000</v>
      </c>
      <c r="G99" s="21">
        <v>2009</v>
      </c>
      <c r="H99" s="21">
        <v>2128</v>
      </c>
      <c r="I99" s="21">
        <v>5368.48</v>
      </c>
      <c r="J99" s="21">
        <v>12875.14</v>
      </c>
      <c r="K99" s="21">
        <f t="shared" si="2"/>
        <v>22380.62</v>
      </c>
      <c r="L99" s="21">
        <f t="shared" si="3"/>
        <v>47619.380000000005</v>
      </c>
      <c r="M99" s="46" t="str" cm="1">
        <f t="array" ref="M99">VLOOKUP(B99,+[1]TEMPORAL!$B$9:$M$384,12,0)</f>
        <v>M</v>
      </c>
    </row>
    <row r="100" spans="1:13" x14ac:dyDescent="0.25">
      <c r="A100" s="42">
        <v>92</v>
      </c>
      <c r="B100" s="2" t="s">
        <v>716</v>
      </c>
      <c r="C100" s="20" t="s">
        <v>31</v>
      </c>
      <c r="D100" s="20" t="s">
        <v>1219</v>
      </c>
      <c r="E100" s="20" t="s">
        <v>743</v>
      </c>
      <c r="F100" s="21">
        <v>110000</v>
      </c>
      <c r="G100" s="21">
        <v>3157</v>
      </c>
      <c r="H100" s="21">
        <v>3344</v>
      </c>
      <c r="I100" s="21">
        <v>14457.62</v>
      </c>
      <c r="J100" s="21">
        <v>5244.13</v>
      </c>
      <c r="K100" s="21">
        <f t="shared" si="2"/>
        <v>26202.750000000004</v>
      </c>
      <c r="L100" s="21">
        <f t="shared" si="3"/>
        <v>83797.25</v>
      </c>
      <c r="M100" s="46" t="str" cm="1">
        <f t="array" ref="M100">VLOOKUP(B100,+[1]TEMPORAL!$B$9:$M$384,12,0)</f>
        <v>M</v>
      </c>
    </row>
    <row r="101" spans="1:13" x14ac:dyDescent="0.25">
      <c r="A101" s="42">
        <v>93</v>
      </c>
      <c r="B101" s="2" t="s">
        <v>819</v>
      </c>
      <c r="C101" s="20" t="s">
        <v>31</v>
      </c>
      <c r="D101" s="20" t="s">
        <v>1118</v>
      </c>
      <c r="E101" s="20" t="s">
        <v>743</v>
      </c>
      <c r="F101" s="21">
        <v>100000</v>
      </c>
      <c r="G101" s="21">
        <v>2870</v>
      </c>
      <c r="H101" s="21">
        <v>3040</v>
      </c>
      <c r="I101" s="21">
        <v>12105.37</v>
      </c>
      <c r="J101" s="21">
        <v>25</v>
      </c>
      <c r="K101" s="21">
        <f t="shared" si="2"/>
        <v>18040.370000000003</v>
      </c>
      <c r="L101" s="21">
        <f t="shared" si="3"/>
        <v>81959.63</v>
      </c>
      <c r="M101" s="46" t="str" cm="1">
        <f t="array" ref="M101">VLOOKUP(B101,+[1]TEMPORAL!$B$9:$M$384,12,0)</f>
        <v>M</v>
      </c>
    </row>
    <row r="102" spans="1:13" x14ac:dyDescent="0.25">
      <c r="A102" s="42">
        <v>94</v>
      </c>
      <c r="B102" s="2" t="s">
        <v>206</v>
      </c>
      <c r="C102" s="20" t="s">
        <v>31</v>
      </c>
      <c r="D102" s="20" t="s">
        <v>176</v>
      </c>
      <c r="E102" s="20" t="s">
        <v>743</v>
      </c>
      <c r="F102" s="21">
        <v>90000</v>
      </c>
      <c r="G102" s="21">
        <v>2583</v>
      </c>
      <c r="H102" s="21">
        <v>2736</v>
      </c>
      <c r="I102" s="21">
        <v>9753.1200000000008</v>
      </c>
      <c r="J102" s="21">
        <v>25</v>
      </c>
      <c r="K102" s="21">
        <f t="shared" si="2"/>
        <v>15097.12</v>
      </c>
      <c r="L102" s="21">
        <f t="shared" si="3"/>
        <v>74902.880000000005</v>
      </c>
      <c r="M102" s="46" t="str" cm="1">
        <f t="array" ref="M102">VLOOKUP(B102,+[1]TEMPORAL!$B$9:$M$384,12,0)</f>
        <v>M</v>
      </c>
    </row>
    <row r="103" spans="1:13" x14ac:dyDescent="0.25">
      <c r="A103" s="42">
        <v>95</v>
      </c>
      <c r="B103" s="2" t="s">
        <v>207</v>
      </c>
      <c r="C103" s="20" t="s">
        <v>31</v>
      </c>
      <c r="D103" s="20" t="s">
        <v>176</v>
      </c>
      <c r="E103" s="20" t="s">
        <v>743</v>
      </c>
      <c r="F103" s="21">
        <v>90000</v>
      </c>
      <c r="G103" s="21">
        <v>2583</v>
      </c>
      <c r="H103" s="21">
        <v>2736</v>
      </c>
      <c r="I103" s="21">
        <v>9753.1200000000008</v>
      </c>
      <c r="J103" s="21">
        <v>25</v>
      </c>
      <c r="K103" s="21">
        <f t="shared" si="2"/>
        <v>15097.12</v>
      </c>
      <c r="L103" s="21">
        <f t="shared" si="3"/>
        <v>74902.880000000005</v>
      </c>
      <c r="M103" s="46" t="str" cm="1">
        <f t="array" ref="M103">VLOOKUP(B103,+[1]TEMPORAL!$B$9:$M$384,12,0)</f>
        <v>F</v>
      </c>
    </row>
    <row r="104" spans="1:13" x14ac:dyDescent="0.25">
      <c r="A104" s="42">
        <v>96</v>
      </c>
      <c r="B104" s="2" t="s">
        <v>210</v>
      </c>
      <c r="C104" s="20" t="s">
        <v>31</v>
      </c>
      <c r="D104" s="20" t="s">
        <v>1101</v>
      </c>
      <c r="E104" s="20" t="s">
        <v>743</v>
      </c>
      <c r="F104" s="21">
        <v>90000</v>
      </c>
      <c r="G104" s="21">
        <v>2583</v>
      </c>
      <c r="H104" s="21">
        <v>2736</v>
      </c>
      <c r="I104" s="21">
        <v>9753.1200000000008</v>
      </c>
      <c r="J104" s="21">
        <v>6576.75</v>
      </c>
      <c r="K104" s="21">
        <f t="shared" si="2"/>
        <v>21648.870000000003</v>
      </c>
      <c r="L104" s="21">
        <f t="shared" si="3"/>
        <v>68351.13</v>
      </c>
      <c r="M104" s="46" t="str" cm="1">
        <f t="array" ref="M104">VLOOKUP(B104,+[1]TEMPORAL!$B$9:$M$384,12,0)</f>
        <v>M</v>
      </c>
    </row>
    <row r="105" spans="1:13" x14ac:dyDescent="0.25">
      <c r="A105" s="42">
        <v>97</v>
      </c>
      <c r="B105" s="2" t="s">
        <v>820</v>
      </c>
      <c r="C105" s="20" t="s">
        <v>31</v>
      </c>
      <c r="D105" s="20" t="s">
        <v>1107</v>
      </c>
      <c r="E105" s="20" t="s">
        <v>743</v>
      </c>
      <c r="F105" s="21">
        <v>80000</v>
      </c>
      <c r="G105" s="21">
        <v>2296</v>
      </c>
      <c r="H105" s="21">
        <v>2432</v>
      </c>
      <c r="I105" s="21">
        <v>7400.87</v>
      </c>
      <c r="J105" s="21">
        <v>10768.1</v>
      </c>
      <c r="K105" s="21">
        <f t="shared" si="2"/>
        <v>22896.97</v>
      </c>
      <c r="L105" s="21">
        <f t="shared" si="3"/>
        <v>57103.03</v>
      </c>
      <c r="M105" s="46" t="str" cm="1">
        <f t="array" ref="M105">VLOOKUP(B105,+[1]TEMPORAL!$B$9:$M$384,12,0)</f>
        <v>M</v>
      </c>
    </row>
    <row r="106" spans="1:13" x14ac:dyDescent="0.25">
      <c r="A106" s="42">
        <v>98</v>
      </c>
      <c r="B106" s="2" t="s">
        <v>821</v>
      </c>
      <c r="C106" s="20" t="s">
        <v>31</v>
      </c>
      <c r="D106" s="20" t="s">
        <v>1107</v>
      </c>
      <c r="E106" s="20" t="s">
        <v>743</v>
      </c>
      <c r="F106" s="21">
        <v>80000</v>
      </c>
      <c r="G106" s="21">
        <v>2296</v>
      </c>
      <c r="H106" s="21">
        <v>2432</v>
      </c>
      <c r="I106" s="21">
        <v>7400.87</v>
      </c>
      <c r="J106" s="21">
        <v>2425</v>
      </c>
      <c r="K106" s="21">
        <f t="shared" si="2"/>
        <v>14553.869999999999</v>
      </c>
      <c r="L106" s="21">
        <f t="shared" si="3"/>
        <v>65446.130000000005</v>
      </c>
      <c r="M106" s="46" t="str" cm="1">
        <f t="array" ref="M106">VLOOKUP(B106,+[1]TEMPORAL!$B$9:$M$384,12,0)</f>
        <v>M</v>
      </c>
    </row>
    <row r="107" spans="1:13" x14ac:dyDescent="0.25">
      <c r="A107" s="42">
        <v>99</v>
      </c>
      <c r="B107" s="2" t="s">
        <v>822</v>
      </c>
      <c r="C107" s="20" t="s">
        <v>31</v>
      </c>
      <c r="D107" s="20" t="s">
        <v>1107</v>
      </c>
      <c r="E107" s="20" t="s">
        <v>743</v>
      </c>
      <c r="F107" s="21">
        <v>80000</v>
      </c>
      <c r="G107" s="21">
        <v>2296</v>
      </c>
      <c r="H107" s="21">
        <v>2432</v>
      </c>
      <c r="I107" s="21">
        <v>7400.87</v>
      </c>
      <c r="J107" s="21">
        <v>25</v>
      </c>
      <c r="K107" s="21">
        <f t="shared" si="2"/>
        <v>12153.869999999999</v>
      </c>
      <c r="L107" s="21">
        <f t="shared" si="3"/>
        <v>67846.13</v>
      </c>
      <c r="M107" s="46" t="str" cm="1">
        <f t="array" ref="M107">VLOOKUP(B107,+[1]TEMPORAL!$B$9:$M$384,12,0)</f>
        <v>M</v>
      </c>
    </row>
    <row r="108" spans="1:13" x14ac:dyDescent="0.25">
      <c r="A108" s="42">
        <v>100</v>
      </c>
      <c r="B108" s="2" t="s">
        <v>368</v>
      </c>
      <c r="C108" s="20" t="s">
        <v>31</v>
      </c>
      <c r="D108" s="20" t="s">
        <v>1107</v>
      </c>
      <c r="E108" s="20" t="s">
        <v>743</v>
      </c>
      <c r="F108" s="21">
        <v>80000</v>
      </c>
      <c r="G108" s="21">
        <v>2296</v>
      </c>
      <c r="H108" s="21">
        <v>2432</v>
      </c>
      <c r="I108" s="21">
        <v>7400.87</v>
      </c>
      <c r="J108" s="21">
        <v>8301</v>
      </c>
      <c r="K108" s="21">
        <f t="shared" si="2"/>
        <v>20429.87</v>
      </c>
      <c r="L108" s="21">
        <f t="shared" si="3"/>
        <v>59570.130000000005</v>
      </c>
      <c r="M108" s="46" t="str" cm="1">
        <f t="array" ref="M108">VLOOKUP(B108,+[1]TEMPORAL!$B$9:$M$384,12,0)</f>
        <v>F</v>
      </c>
    </row>
    <row r="109" spans="1:13" x14ac:dyDescent="0.25">
      <c r="A109" s="42">
        <v>101</v>
      </c>
      <c r="B109" s="2" t="s">
        <v>364</v>
      </c>
      <c r="C109" s="20" t="s">
        <v>31</v>
      </c>
      <c r="D109" s="20" t="s">
        <v>1283</v>
      </c>
      <c r="E109" s="20" t="s">
        <v>743</v>
      </c>
      <c r="F109" s="21">
        <v>100000</v>
      </c>
      <c r="G109" s="21">
        <v>2870</v>
      </c>
      <c r="H109" s="21">
        <v>3040</v>
      </c>
      <c r="I109" s="21">
        <v>12105.37</v>
      </c>
      <c r="J109" s="21">
        <v>12140.970000000001</v>
      </c>
      <c r="K109" s="21">
        <f t="shared" si="2"/>
        <v>30156.340000000004</v>
      </c>
      <c r="L109" s="21">
        <f t="shared" si="3"/>
        <v>69843.66</v>
      </c>
      <c r="M109" s="46" t="str" cm="1">
        <f t="array" ref="M109">VLOOKUP(B109,+[1]TEMPORAL!$B$9:$M$384,12,0)</f>
        <v>M</v>
      </c>
    </row>
    <row r="110" spans="1:13" x14ac:dyDescent="0.25">
      <c r="A110" s="42">
        <v>102</v>
      </c>
      <c r="B110" s="2" t="s">
        <v>669</v>
      </c>
      <c r="C110" s="20" t="s">
        <v>31</v>
      </c>
      <c r="D110" s="20" t="s">
        <v>1107</v>
      </c>
      <c r="E110" s="20" t="s">
        <v>743</v>
      </c>
      <c r="F110" s="21">
        <v>50000</v>
      </c>
      <c r="G110" s="21">
        <v>1435</v>
      </c>
      <c r="H110" s="21">
        <v>1520</v>
      </c>
      <c r="I110" s="21">
        <v>1854</v>
      </c>
      <c r="J110" s="21">
        <v>25</v>
      </c>
      <c r="K110" s="21">
        <f t="shared" si="2"/>
        <v>4834</v>
      </c>
      <c r="L110" s="21">
        <f t="shared" si="3"/>
        <v>45166</v>
      </c>
      <c r="M110" s="46" t="str" cm="1">
        <f t="array" ref="M110">VLOOKUP(B110,+[1]TEMPORAL!$B$9:$M$384,12,0)</f>
        <v>M</v>
      </c>
    </row>
    <row r="111" spans="1:13" x14ac:dyDescent="0.25">
      <c r="A111" s="42">
        <v>103</v>
      </c>
      <c r="B111" s="2" t="s">
        <v>767</v>
      </c>
      <c r="C111" s="20" t="s">
        <v>31</v>
      </c>
      <c r="D111" s="20" t="s">
        <v>1118</v>
      </c>
      <c r="E111" s="20" t="s">
        <v>743</v>
      </c>
      <c r="F111" s="21">
        <v>110000</v>
      </c>
      <c r="G111" s="21">
        <v>3157</v>
      </c>
      <c r="H111" s="21">
        <v>3344</v>
      </c>
      <c r="I111" s="21">
        <v>14457.62</v>
      </c>
      <c r="J111" s="21">
        <v>25</v>
      </c>
      <c r="K111" s="21">
        <f t="shared" si="2"/>
        <v>20983.620000000003</v>
      </c>
      <c r="L111" s="21">
        <f t="shared" si="3"/>
        <v>89016.38</v>
      </c>
      <c r="M111" s="46" t="str" cm="1">
        <f t="array" ref="M111">VLOOKUP(B111,+[1]TEMPORAL!$B$9:$M$384,12,0)</f>
        <v>F</v>
      </c>
    </row>
    <row r="112" spans="1:13" x14ac:dyDescent="0.25">
      <c r="A112" s="42">
        <v>104</v>
      </c>
      <c r="B112" s="2" t="s">
        <v>228</v>
      </c>
      <c r="C112" s="20" t="s">
        <v>31</v>
      </c>
      <c r="D112" s="20" t="s">
        <v>144</v>
      </c>
      <c r="E112" s="20" t="s">
        <v>743</v>
      </c>
      <c r="F112" s="21">
        <v>130000</v>
      </c>
      <c r="G112" s="21">
        <v>3731</v>
      </c>
      <c r="H112" s="21">
        <v>3952</v>
      </c>
      <c r="I112" s="21">
        <v>19162.12</v>
      </c>
      <c r="J112" s="21">
        <v>25</v>
      </c>
      <c r="K112" s="21">
        <f t="shared" si="2"/>
        <v>26870.12</v>
      </c>
      <c r="L112" s="21">
        <f t="shared" si="3"/>
        <v>103129.88</v>
      </c>
      <c r="M112" s="46" t="str" cm="1">
        <f t="array" ref="M112">VLOOKUP(B112,+[1]TEMPORAL!$B$9:$M$384,12,0)</f>
        <v>F</v>
      </c>
    </row>
    <row r="113" spans="1:13" x14ac:dyDescent="0.25">
      <c r="A113" s="42">
        <v>105</v>
      </c>
      <c r="B113" s="2" t="s">
        <v>768</v>
      </c>
      <c r="C113" s="20" t="s">
        <v>31</v>
      </c>
      <c r="D113" s="20" t="s">
        <v>1107</v>
      </c>
      <c r="E113" s="20" t="s">
        <v>743</v>
      </c>
      <c r="F113" s="21">
        <v>80000</v>
      </c>
      <c r="G113" s="21">
        <v>2296</v>
      </c>
      <c r="H113" s="21">
        <v>2432</v>
      </c>
      <c r="I113" s="21">
        <v>7400.87</v>
      </c>
      <c r="J113" s="21">
        <v>25</v>
      </c>
      <c r="K113" s="21">
        <f t="shared" si="2"/>
        <v>12153.869999999999</v>
      </c>
      <c r="L113" s="21">
        <f t="shared" si="3"/>
        <v>67846.13</v>
      </c>
      <c r="M113" s="46" t="str" cm="1">
        <f t="array" ref="M113">VLOOKUP(B113,+[1]TEMPORAL!$B$9:$M$384,12,0)</f>
        <v>M</v>
      </c>
    </row>
    <row r="114" spans="1:13" x14ac:dyDescent="0.25">
      <c r="A114" s="42">
        <v>106</v>
      </c>
      <c r="B114" s="2" t="s">
        <v>402</v>
      </c>
      <c r="C114" s="20" t="s">
        <v>31</v>
      </c>
      <c r="D114" s="20" t="s">
        <v>1283</v>
      </c>
      <c r="E114" s="20" t="s">
        <v>743</v>
      </c>
      <c r="F114" s="21">
        <v>100000</v>
      </c>
      <c r="G114" s="21">
        <v>2870</v>
      </c>
      <c r="H114" s="21">
        <v>3040</v>
      </c>
      <c r="I114" s="21">
        <v>11247.64</v>
      </c>
      <c r="J114" s="21">
        <v>10454.119999999999</v>
      </c>
      <c r="K114" s="21">
        <f t="shared" si="2"/>
        <v>27611.759999999998</v>
      </c>
      <c r="L114" s="21">
        <f t="shared" si="3"/>
        <v>72388.240000000005</v>
      </c>
      <c r="M114" s="46" t="str" cm="1">
        <f t="array" ref="M114">VLOOKUP(B114,+[1]TEMPORAL!$B$9:$M$384,12,0)</f>
        <v>M</v>
      </c>
    </row>
    <row r="115" spans="1:13" x14ac:dyDescent="0.25">
      <c r="A115" s="42">
        <v>107</v>
      </c>
      <c r="B115" s="2" t="s">
        <v>271</v>
      </c>
      <c r="C115" s="20" t="s">
        <v>31</v>
      </c>
      <c r="D115" s="20" t="s">
        <v>1219</v>
      </c>
      <c r="E115" s="20" t="s">
        <v>743</v>
      </c>
      <c r="F115" s="21">
        <v>75000</v>
      </c>
      <c r="G115" s="21">
        <v>2152.5</v>
      </c>
      <c r="H115" s="21">
        <v>2280</v>
      </c>
      <c r="I115" s="21">
        <v>6309.38</v>
      </c>
      <c r="J115" s="21">
        <v>25</v>
      </c>
      <c r="K115" s="21">
        <f t="shared" si="2"/>
        <v>10766.880000000001</v>
      </c>
      <c r="L115" s="21">
        <f t="shared" si="3"/>
        <v>64233.119999999995</v>
      </c>
      <c r="M115" s="46" t="str" cm="1">
        <f t="array" ref="M115">VLOOKUP(B115,+[1]TEMPORAL!$B$9:$M$384,12,0)</f>
        <v>M</v>
      </c>
    </row>
    <row r="116" spans="1:13" x14ac:dyDescent="0.25">
      <c r="A116" s="42">
        <v>108</v>
      </c>
      <c r="B116" s="2" t="s">
        <v>424</v>
      </c>
      <c r="C116" s="20" t="s">
        <v>31</v>
      </c>
      <c r="D116" s="20" t="s">
        <v>1232</v>
      </c>
      <c r="E116" s="20" t="s">
        <v>743</v>
      </c>
      <c r="F116" s="21">
        <v>5333.33</v>
      </c>
      <c r="G116" s="21">
        <v>153.07</v>
      </c>
      <c r="H116" s="21">
        <v>162.13</v>
      </c>
      <c r="I116" s="21">
        <v>0</v>
      </c>
      <c r="J116" s="21">
        <v>25</v>
      </c>
      <c r="K116" s="21">
        <f t="shared" si="2"/>
        <v>340.2</v>
      </c>
      <c r="L116" s="21">
        <f t="shared" si="3"/>
        <v>4993.13</v>
      </c>
      <c r="M116" s="46" t="str" cm="1">
        <f t="array" ref="M116">VLOOKUP(B116,+[1]TEMPORAL!$B$9:$M$384,12,0)</f>
        <v>M</v>
      </c>
    </row>
    <row r="117" spans="1:13" x14ac:dyDescent="0.25">
      <c r="A117" s="42">
        <v>109</v>
      </c>
      <c r="B117" s="2" t="s">
        <v>422</v>
      </c>
      <c r="C117" s="20" t="s">
        <v>31</v>
      </c>
      <c r="D117" s="20" t="s">
        <v>1107</v>
      </c>
      <c r="E117" s="20" t="s">
        <v>743</v>
      </c>
      <c r="F117" s="21">
        <v>80000</v>
      </c>
      <c r="G117" s="21">
        <v>2296</v>
      </c>
      <c r="H117" s="21">
        <v>2432</v>
      </c>
      <c r="I117" s="21">
        <v>7400.87</v>
      </c>
      <c r="J117" s="21">
        <v>2425</v>
      </c>
      <c r="K117" s="21">
        <f t="shared" si="2"/>
        <v>14553.869999999999</v>
      </c>
      <c r="L117" s="21">
        <f t="shared" si="3"/>
        <v>65446.130000000005</v>
      </c>
      <c r="M117" s="46" t="str" cm="1">
        <f t="array" ref="M117">VLOOKUP(B117,+[1]TEMPORAL!$B$9:$M$384,12,0)</f>
        <v>F</v>
      </c>
    </row>
    <row r="118" spans="1:13" x14ac:dyDescent="0.25">
      <c r="A118" s="42">
        <v>110</v>
      </c>
      <c r="B118" s="2" t="s">
        <v>425</v>
      </c>
      <c r="C118" s="20" t="s">
        <v>31</v>
      </c>
      <c r="D118" s="20" t="s">
        <v>4</v>
      </c>
      <c r="E118" s="20" t="s">
        <v>743</v>
      </c>
      <c r="F118" s="21">
        <v>100000</v>
      </c>
      <c r="G118" s="21">
        <v>2870</v>
      </c>
      <c r="H118" s="21">
        <v>3040</v>
      </c>
      <c r="I118" s="21">
        <v>12105.37</v>
      </c>
      <c r="J118" s="21">
        <v>5025</v>
      </c>
      <c r="K118" s="21">
        <f t="shared" si="2"/>
        <v>23040.370000000003</v>
      </c>
      <c r="L118" s="21">
        <f t="shared" si="3"/>
        <v>76959.63</v>
      </c>
      <c r="M118" s="46" t="str" cm="1">
        <f t="array" ref="M118">VLOOKUP(B118,+[1]TEMPORAL!$B$9:$M$384,12,0)</f>
        <v>F</v>
      </c>
    </row>
    <row r="119" spans="1:13" x14ac:dyDescent="0.25">
      <c r="A119" s="42">
        <v>111</v>
      </c>
      <c r="B119" s="2" t="s">
        <v>171</v>
      </c>
      <c r="C119" s="20" t="s">
        <v>31</v>
      </c>
      <c r="D119" s="20" t="s">
        <v>175</v>
      </c>
      <c r="E119" s="20" t="s">
        <v>743</v>
      </c>
      <c r="F119" s="21">
        <v>100000</v>
      </c>
      <c r="G119" s="21">
        <v>2870</v>
      </c>
      <c r="H119" s="21">
        <v>3040</v>
      </c>
      <c r="I119" s="21">
        <v>12105.37</v>
      </c>
      <c r="J119" s="21">
        <v>25</v>
      </c>
      <c r="K119" s="21">
        <f t="shared" si="2"/>
        <v>18040.370000000003</v>
      </c>
      <c r="L119" s="21">
        <f t="shared" si="3"/>
        <v>81959.63</v>
      </c>
      <c r="M119" s="46" t="s">
        <v>282</v>
      </c>
    </row>
    <row r="120" spans="1:13" x14ac:dyDescent="0.25">
      <c r="A120" s="42">
        <v>112</v>
      </c>
      <c r="B120" s="2" t="s">
        <v>260</v>
      </c>
      <c r="C120" s="20" t="s">
        <v>31</v>
      </c>
      <c r="D120" s="20" t="s">
        <v>148</v>
      </c>
      <c r="E120" s="20" t="s">
        <v>743</v>
      </c>
      <c r="F120" s="21">
        <v>85000</v>
      </c>
      <c r="G120" s="21">
        <v>2439.5</v>
      </c>
      <c r="H120" s="21">
        <v>2584</v>
      </c>
      <c r="I120" s="21">
        <v>8576.99</v>
      </c>
      <c r="J120" s="21">
        <v>25</v>
      </c>
      <c r="K120" s="21">
        <f t="shared" si="2"/>
        <v>13625.49</v>
      </c>
      <c r="L120" s="21">
        <f t="shared" si="3"/>
        <v>71374.509999999995</v>
      </c>
      <c r="M120" s="46" t="str" cm="1">
        <f t="array" ref="M120">VLOOKUP(B120,+[1]TEMPORAL!$B$9:$M$384,12,0)</f>
        <v>F</v>
      </c>
    </row>
    <row r="121" spans="1:13" x14ac:dyDescent="0.25">
      <c r="A121" s="42">
        <v>113</v>
      </c>
      <c r="B121" s="77" t="s">
        <v>265</v>
      </c>
      <c r="C121" s="20" t="s">
        <v>31</v>
      </c>
      <c r="D121" s="20" t="s">
        <v>1117</v>
      </c>
      <c r="E121" s="20" t="s">
        <v>743</v>
      </c>
      <c r="F121" s="21">
        <v>95000</v>
      </c>
      <c r="G121" s="21">
        <v>2726.5</v>
      </c>
      <c r="H121" s="21">
        <v>2888</v>
      </c>
      <c r="I121" s="21">
        <v>10929.24</v>
      </c>
      <c r="J121" s="21">
        <v>25</v>
      </c>
      <c r="K121" s="21">
        <f t="shared" si="2"/>
        <v>16568.739999999998</v>
      </c>
      <c r="L121" s="21">
        <f t="shared" si="3"/>
        <v>78431.260000000009</v>
      </c>
      <c r="M121" s="46" t="str" cm="1">
        <f t="array" ref="M121">VLOOKUP(B121,+[1]TEMPORAL!$B$9:$M$384,12,0)</f>
        <v>F</v>
      </c>
    </row>
    <row r="122" spans="1:13" x14ac:dyDescent="0.25">
      <c r="A122" s="42">
        <v>114</v>
      </c>
      <c r="B122" s="2" t="s">
        <v>852</v>
      </c>
      <c r="C122" s="20" t="s">
        <v>31</v>
      </c>
      <c r="D122" s="20" t="s">
        <v>175</v>
      </c>
      <c r="E122" s="20" t="s">
        <v>743</v>
      </c>
      <c r="F122" s="21">
        <v>100000</v>
      </c>
      <c r="G122" s="21">
        <v>2870</v>
      </c>
      <c r="H122" s="21">
        <v>3040</v>
      </c>
      <c r="I122" s="21">
        <v>11676.5</v>
      </c>
      <c r="J122" s="21">
        <v>1740.46</v>
      </c>
      <c r="K122" s="21">
        <f t="shared" si="2"/>
        <v>19326.96</v>
      </c>
      <c r="L122" s="21">
        <f t="shared" si="3"/>
        <v>80673.040000000008</v>
      </c>
      <c r="M122" s="46" t="s">
        <v>281</v>
      </c>
    </row>
    <row r="123" spans="1:13" x14ac:dyDescent="0.25">
      <c r="A123" s="42">
        <v>115</v>
      </c>
      <c r="B123" s="2" t="s">
        <v>1103</v>
      </c>
      <c r="C123" s="20" t="s">
        <v>31</v>
      </c>
      <c r="D123" s="20" t="s">
        <v>1283</v>
      </c>
      <c r="E123" s="20" t="s">
        <v>743</v>
      </c>
      <c r="F123" s="21">
        <v>110000</v>
      </c>
      <c r="G123" s="21">
        <v>3157</v>
      </c>
      <c r="H123" s="21">
        <v>3344</v>
      </c>
      <c r="I123" s="21">
        <v>14457.62</v>
      </c>
      <c r="J123" s="21">
        <v>25</v>
      </c>
      <c r="K123" s="21">
        <f t="shared" si="2"/>
        <v>20983.620000000003</v>
      </c>
      <c r="L123" s="21">
        <f t="shared" si="3"/>
        <v>89016.38</v>
      </c>
      <c r="M123" s="46" t="s">
        <v>281</v>
      </c>
    </row>
    <row r="124" spans="1:13" x14ac:dyDescent="0.25">
      <c r="A124" s="42">
        <v>116</v>
      </c>
      <c r="B124" s="2" t="s">
        <v>1261</v>
      </c>
      <c r="C124" s="20" t="s">
        <v>1342</v>
      </c>
      <c r="D124" s="20" t="s">
        <v>1093</v>
      </c>
      <c r="E124" s="20" t="s">
        <v>743</v>
      </c>
      <c r="F124" s="21">
        <v>150000</v>
      </c>
      <c r="G124" s="21">
        <v>4305</v>
      </c>
      <c r="H124" s="21">
        <v>4560</v>
      </c>
      <c r="I124" s="21">
        <v>23866.62</v>
      </c>
      <c r="J124" s="21">
        <v>25</v>
      </c>
      <c r="K124" s="21">
        <f t="shared" si="2"/>
        <v>32756.62</v>
      </c>
      <c r="L124" s="21">
        <f t="shared" si="3"/>
        <v>117243.38</v>
      </c>
      <c r="M124" s="46" t="s">
        <v>282</v>
      </c>
    </row>
    <row r="125" spans="1:13" x14ac:dyDescent="0.25">
      <c r="A125" s="42">
        <v>117</v>
      </c>
      <c r="B125" s="2" t="s">
        <v>196</v>
      </c>
      <c r="C125" s="20" t="s">
        <v>1052</v>
      </c>
      <c r="D125" s="20" t="s">
        <v>1217</v>
      </c>
      <c r="E125" s="20" t="s">
        <v>743</v>
      </c>
      <c r="F125" s="21">
        <v>70000</v>
      </c>
      <c r="G125" s="21">
        <v>2009</v>
      </c>
      <c r="H125" s="21">
        <v>2128</v>
      </c>
      <c r="I125" s="21">
        <v>5368.48</v>
      </c>
      <c r="J125" s="21">
        <v>7025</v>
      </c>
      <c r="K125" s="21">
        <f t="shared" si="2"/>
        <v>16530.48</v>
      </c>
      <c r="L125" s="21">
        <f t="shared" si="3"/>
        <v>53469.520000000004</v>
      </c>
      <c r="M125" s="46" t="str" cm="1">
        <f t="array" ref="M125">VLOOKUP(B125,+[1]TEMPORAL!$B$9:$M$384,12,0)</f>
        <v>M</v>
      </c>
    </row>
    <row r="126" spans="1:13" x14ac:dyDescent="0.25">
      <c r="A126" s="42">
        <v>118</v>
      </c>
      <c r="B126" s="2" t="s">
        <v>232</v>
      </c>
      <c r="C126" s="20" t="s">
        <v>1052</v>
      </c>
      <c r="D126" s="20" t="s">
        <v>1217</v>
      </c>
      <c r="E126" s="20" t="s">
        <v>743</v>
      </c>
      <c r="F126" s="21">
        <v>70000</v>
      </c>
      <c r="G126" s="21">
        <v>2009</v>
      </c>
      <c r="H126" s="21">
        <v>2128</v>
      </c>
      <c r="I126" s="21">
        <v>5368.48</v>
      </c>
      <c r="J126" s="21">
        <v>25</v>
      </c>
      <c r="K126" s="21">
        <f t="shared" si="2"/>
        <v>9530.48</v>
      </c>
      <c r="L126" s="21">
        <f t="shared" si="3"/>
        <v>60469.520000000004</v>
      </c>
      <c r="M126" s="46" t="str" cm="1">
        <f t="array" ref="M126">VLOOKUP(B126,+[1]TEMPORAL!$B$9:$M$384,12,0)</f>
        <v>M</v>
      </c>
    </row>
    <row r="127" spans="1:13" x14ac:dyDescent="0.25">
      <c r="A127" s="42">
        <v>119</v>
      </c>
      <c r="B127" s="2" t="s">
        <v>352</v>
      </c>
      <c r="C127" s="20" t="s">
        <v>1343</v>
      </c>
      <c r="D127" s="20" t="s">
        <v>1107</v>
      </c>
      <c r="E127" s="20" t="s">
        <v>743</v>
      </c>
      <c r="F127" s="21">
        <v>80000</v>
      </c>
      <c r="G127" s="21">
        <v>2296</v>
      </c>
      <c r="H127" s="21">
        <v>2432</v>
      </c>
      <c r="I127" s="21">
        <v>7400.87</v>
      </c>
      <c r="J127" s="21">
        <v>25</v>
      </c>
      <c r="K127" s="21">
        <f t="shared" si="2"/>
        <v>12153.869999999999</v>
      </c>
      <c r="L127" s="21">
        <f t="shared" si="3"/>
        <v>67846.13</v>
      </c>
      <c r="M127" s="46" t="str" cm="1">
        <f t="array" ref="M127">VLOOKUP(B127,+[1]TEMPORAL!$B$9:$M$384,12,0)</f>
        <v>F</v>
      </c>
    </row>
    <row r="128" spans="1:13" x14ac:dyDescent="0.25">
      <c r="A128" s="42">
        <v>120</v>
      </c>
      <c r="B128" s="2" t="s">
        <v>230</v>
      </c>
      <c r="C128" s="20" t="s">
        <v>1054</v>
      </c>
      <c r="D128" s="20" t="s">
        <v>634</v>
      </c>
      <c r="E128" s="20" t="s">
        <v>743</v>
      </c>
      <c r="F128" s="21">
        <v>70000</v>
      </c>
      <c r="G128" s="21">
        <v>2009</v>
      </c>
      <c r="H128" s="21">
        <v>2128</v>
      </c>
      <c r="I128" s="21">
        <v>5368.48</v>
      </c>
      <c r="J128" s="21">
        <v>25</v>
      </c>
      <c r="K128" s="21">
        <f t="shared" si="2"/>
        <v>9530.48</v>
      </c>
      <c r="L128" s="21">
        <f t="shared" si="3"/>
        <v>60469.520000000004</v>
      </c>
      <c r="M128" s="46" t="str" cm="1">
        <f t="array" ref="M128">VLOOKUP(B128,+[1]TEMPORAL!$B$9:$M$384,12,0)</f>
        <v>F</v>
      </c>
    </row>
    <row r="129" spans="1:13" x14ac:dyDescent="0.25">
      <c r="A129" s="42">
        <v>121</v>
      </c>
      <c r="B129" s="2" t="s">
        <v>335</v>
      </c>
      <c r="C129" s="20" t="s">
        <v>1344</v>
      </c>
      <c r="D129" s="20" t="s">
        <v>1123</v>
      </c>
      <c r="E129" s="20" t="s">
        <v>743</v>
      </c>
      <c r="F129" s="21">
        <v>80000</v>
      </c>
      <c r="G129" s="21">
        <v>2296</v>
      </c>
      <c r="H129" s="21">
        <v>2432</v>
      </c>
      <c r="I129" s="21">
        <v>7400.87</v>
      </c>
      <c r="J129" s="21">
        <v>8025</v>
      </c>
      <c r="K129" s="21">
        <f t="shared" si="2"/>
        <v>20153.87</v>
      </c>
      <c r="L129" s="21">
        <f t="shared" si="3"/>
        <v>59846.130000000005</v>
      </c>
      <c r="M129" s="46" t="str" cm="1">
        <f t="array" ref="M129">VLOOKUP(B129,+[1]TEMPORAL!$B$9:$M$384,12,0)</f>
        <v>F</v>
      </c>
    </row>
    <row r="130" spans="1:13" x14ac:dyDescent="0.25">
      <c r="A130" s="42">
        <v>122</v>
      </c>
      <c r="B130" s="2" t="s">
        <v>383</v>
      </c>
      <c r="C130" s="20" t="s">
        <v>1345</v>
      </c>
      <c r="D130" s="20" t="s">
        <v>1093</v>
      </c>
      <c r="E130" s="20" t="s">
        <v>743</v>
      </c>
      <c r="F130" s="21">
        <v>150000</v>
      </c>
      <c r="G130" s="21">
        <v>4305</v>
      </c>
      <c r="H130" s="21">
        <v>4560</v>
      </c>
      <c r="I130" s="21">
        <v>23866.62</v>
      </c>
      <c r="J130" s="21">
        <v>25</v>
      </c>
      <c r="K130" s="21">
        <f t="shared" si="2"/>
        <v>32756.62</v>
      </c>
      <c r="L130" s="21">
        <f t="shared" si="3"/>
        <v>117243.38</v>
      </c>
      <c r="M130" s="46" t="str" cm="1">
        <f t="array" ref="M130">VLOOKUP(B130,+[1]TEMPORAL!$B$9:$M$384,12,0)</f>
        <v>F</v>
      </c>
    </row>
    <row r="131" spans="1:13" x14ac:dyDescent="0.25">
      <c r="A131" s="42">
        <v>123</v>
      </c>
      <c r="B131" s="2" t="s">
        <v>212</v>
      </c>
      <c r="C131" s="20" t="s">
        <v>1346</v>
      </c>
      <c r="D131" s="20" t="s">
        <v>1118</v>
      </c>
      <c r="E131" s="20" t="s">
        <v>743</v>
      </c>
      <c r="F131" s="21">
        <v>70000</v>
      </c>
      <c r="G131" s="21">
        <v>2009</v>
      </c>
      <c r="H131" s="21">
        <v>2128</v>
      </c>
      <c r="I131" s="21">
        <v>5368.48</v>
      </c>
      <c r="J131" s="21">
        <v>25</v>
      </c>
      <c r="K131" s="21">
        <f t="shared" si="2"/>
        <v>9530.48</v>
      </c>
      <c r="L131" s="21">
        <f t="shared" si="3"/>
        <v>60469.520000000004</v>
      </c>
      <c r="M131" s="46" t="str" cm="1">
        <f t="array" ref="M131">VLOOKUP(B131,+[1]TEMPORAL!$B$9:$M$384,12,0)</f>
        <v>M</v>
      </c>
    </row>
    <row r="132" spans="1:13" x14ac:dyDescent="0.25">
      <c r="A132" s="42">
        <v>124</v>
      </c>
      <c r="B132" s="2" t="s">
        <v>665</v>
      </c>
      <c r="C132" s="20" t="s">
        <v>1053</v>
      </c>
      <c r="D132" s="20" t="s">
        <v>1117</v>
      </c>
      <c r="E132" s="20" t="s">
        <v>743</v>
      </c>
      <c r="F132" s="21">
        <v>40000</v>
      </c>
      <c r="G132" s="21">
        <v>1148</v>
      </c>
      <c r="H132" s="21">
        <v>1216</v>
      </c>
      <c r="I132" s="21">
        <v>442.65</v>
      </c>
      <c r="J132" s="21">
        <v>1225</v>
      </c>
      <c r="K132" s="21">
        <f t="shared" si="2"/>
        <v>4031.65</v>
      </c>
      <c r="L132" s="21">
        <f t="shared" si="3"/>
        <v>35968.35</v>
      </c>
      <c r="M132" s="46" t="str" cm="1">
        <f t="array" ref="M132">VLOOKUP(B132,+[1]TEMPORAL!$B$9:$M$384,12,0)</f>
        <v>M</v>
      </c>
    </row>
    <row r="133" spans="1:13" x14ac:dyDescent="0.25">
      <c r="A133" s="42">
        <v>125</v>
      </c>
      <c r="B133" s="2" t="s">
        <v>264</v>
      </c>
      <c r="C133" s="20" t="s">
        <v>1053</v>
      </c>
      <c r="D133" s="20" t="s">
        <v>1117</v>
      </c>
      <c r="E133" s="20" t="s">
        <v>743</v>
      </c>
      <c r="F133" s="21">
        <v>35000</v>
      </c>
      <c r="G133" s="21">
        <v>1004.5</v>
      </c>
      <c r="H133" s="21">
        <v>1064</v>
      </c>
      <c r="I133" s="21">
        <v>0</v>
      </c>
      <c r="J133" s="21">
        <v>25</v>
      </c>
      <c r="K133" s="21">
        <f t="shared" si="2"/>
        <v>2093.5</v>
      </c>
      <c r="L133" s="21">
        <f t="shared" si="3"/>
        <v>32906.5</v>
      </c>
      <c r="M133" s="46" t="str" cm="1">
        <f t="array" ref="M133">VLOOKUP(B133,+[1]TEMPORAL!$B$9:$M$384,12,0)</f>
        <v>M</v>
      </c>
    </row>
    <row r="134" spans="1:13" x14ac:dyDescent="0.25">
      <c r="A134" s="42">
        <v>126</v>
      </c>
      <c r="B134" s="2" t="s">
        <v>197</v>
      </c>
      <c r="C134" s="20" t="s">
        <v>1053</v>
      </c>
      <c r="D134" s="20" t="s">
        <v>1117</v>
      </c>
      <c r="E134" s="20" t="s">
        <v>743</v>
      </c>
      <c r="F134" s="21">
        <v>50000</v>
      </c>
      <c r="G134" s="21">
        <v>1435</v>
      </c>
      <c r="H134" s="21">
        <v>1520</v>
      </c>
      <c r="I134" s="21">
        <v>1854</v>
      </c>
      <c r="J134" s="21">
        <v>5025</v>
      </c>
      <c r="K134" s="21">
        <f t="shared" si="2"/>
        <v>9834</v>
      </c>
      <c r="L134" s="21">
        <f t="shared" si="3"/>
        <v>40166</v>
      </c>
      <c r="M134" s="46" t="str" cm="1">
        <f t="array" ref="M134">VLOOKUP(B134,+[1]TEMPORAL!$B$9:$M$384,12,0)</f>
        <v>M</v>
      </c>
    </row>
    <row r="135" spans="1:13" x14ac:dyDescent="0.25">
      <c r="A135" s="42">
        <v>127</v>
      </c>
      <c r="B135" s="2" t="s">
        <v>740</v>
      </c>
      <c r="C135" s="20" t="s">
        <v>1053</v>
      </c>
      <c r="D135" s="20" t="s">
        <v>1117</v>
      </c>
      <c r="E135" s="20" t="s">
        <v>743</v>
      </c>
      <c r="F135" s="21">
        <v>50000</v>
      </c>
      <c r="G135" s="21">
        <v>1435</v>
      </c>
      <c r="H135" s="21">
        <v>1520</v>
      </c>
      <c r="I135" s="21">
        <v>1854</v>
      </c>
      <c r="J135" s="21">
        <v>25</v>
      </c>
      <c r="K135" s="21">
        <f t="shared" si="2"/>
        <v>4834</v>
      </c>
      <c r="L135" s="21">
        <f t="shared" si="3"/>
        <v>45166</v>
      </c>
      <c r="M135" s="46" t="str" cm="1">
        <f t="array" ref="M135">VLOOKUP(B135,+[1]TEMPORAL!$B$9:$M$384,12,0)</f>
        <v>M</v>
      </c>
    </row>
    <row r="136" spans="1:13" x14ac:dyDescent="0.25">
      <c r="A136" s="42">
        <v>128</v>
      </c>
      <c r="B136" s="2" t="s">
        <v>776</v>
      </c>
      <c r="C136" s="20" t="s">
        <v>1053</v>
      </c>
      <c r="D136" s="20" t="s">
        <v>1117</v>
      </c>
      <c r="E136" s="20" t="s">
        <v>743</v>
      </c>
      <c r="F136" s="21">
        <v>40000</v>
      </c>
      <c r="G136" s="21">
        <v>1148</v>
      </c>
      <c r="H136" s="21">
        <v>1216</v>
      </c>
      <c r="I136" s="21">
        <v>442.65</v>
      </c>
      <c r="J136" s="21">
        <v>25</v>
      </c>
      <c r="K136" s="21">
        <f t="shared" si="2"/>
        <v>2831.65</v>
      </c>
      <c r="L136" s="21">
        <f t="shared" si="3"/>
        <v>37168.35</v>
      </c>
      <c r="M136" s="46" t="str" cm="1">
        <f t="array" ref="M136">VLOOKUP(B136,+[1]TEMPORAL!$B$9:$M$384,12,0)</f>
        <v>F</v>
      </c>
    </row>
    <row r="137" spans="1:13" x14ac:dyDescent="0.25">
      <c r="A137" s="42">
        <v>129</v>
      </c>
      <c r="B137" s="2" t="s">
        <v>741</v>
      </c>
      <c r="C137" s="20" t="s">
        <v>1053</v>
      </c>
      <c r="D137" s="20" t="s">
        <v>1117</v>
      </c>
      <c r="E137" s="20" t="s">
        <v>743</v>
      </c>
      <c r="F137" s="21">
        <v>50000</v>
      </c>
      <c r="G137" s="21">
        <v>1435</v>
      </c>
      <c r="H137" s="21">
        <v>1520</v>
      </c>
      <c r="I137" s="21">
        <v>1854</v>
      </c>
      <c r="J137" s="21">
        <v>25</v>
      </c>
      <c r="K137" s="21">
        <f t="shared" si="2"/>
        <v>4834</v>
      </c>
      <c r="L137" s="21">
        <f t="shared" si="3"/>
        <v>45166</v>
      </c>
      <c r="M137" s="46" t="str" cm="1">
        <f t="array" ref="M137">VLOOKUP(B137,+[1]TEMPORAL!$B$9:$M$384,12,0)</f>
        <v>M</v>
      </c>
    </row>
    <row r="138" spans="1:13" x14ac:dyDescent="0.25">
      <c r="A138" s="42">
        <v>130</v>
      </c>
      <c r="B138" s="2" t="s">
        <v>224</v>
      </c>
      <c r="C138" s="20" t="s">
        <v>1053</v>
      </c>
      <c r="D138" s="20" t="s">
        <v>1117</v>
      </c>
      <c r="E138" s="20" t="s">
        <v>743</v>
      </c>
      <c r="F138" s="21">
        <v>45000</v>
      </c>
      <c r="G138" s="21">
        <v>1291.5</v>
      </c>
      <c r="H138" s="21">
        <v>1368</v>
      </c>
      <c r="I138" s="21">
        <v>1148.33</v>
      </c>
      <c r="J138" s="21">
        <v>2275</v>
      </c>
      <c r="K138" s="21">
        <f t="shared" ref="K138:K201" si="4">+G138+H138+I138+J138</f>
        <v>6082.83</v>
      </c>
      <c r="L138" s="21">
        <f t="shared" ref="L138:L201" si="5">+F138-K138</f>
        <v>38917.17</v>
      </c>
      <c r="M138" s="46" t="str" cm="1">
        <f t="array" ref="M138">VLOOKUP(B138,+[1]TEMPORAL!$B$9:$M$384,12,0)</f>
        <v>F</v>
      </c>
    </row>
    <row r="139" spans="1:13" x14ac:dyDescent="0.25">
      <c r="A139" s="42">
        <v>131</v>
      </c>
      <c r="B139" s="2" t="s">
        <v>710</v>
      </c>
      <c r="C139" s="20" t="s">
        <v>1053</v>
      </c>
      <c r="D139" s="20" t="s">
        <v>1117</v>
      </c>
      <c r="E139" s="20" t="s">
        <v>743</v>
      </c>
      <c r="F139" s="21">
        <v>45000</v>
      </c>
      <c r="G139" s="21">
        <v>1291.5</v>
      </c>
      <c r="H139" s="21">
        <v>1368</v>
      </c>
      <c r="I139" s="21">
        <v>1148.33</v>
      </c>
      <c r="J139" s="21">
        <v>8321.43</v>
      </c>
      <c r="K139" s="21">
        <f t="shared" si="4"/>
        <v>12129.26</v>
      </c>
      <c r="L139" s="21">
        <f t="shared" si="5"/>
        <v>32870.74</v>
      </c>
      <c r="M139" s="46" t="str" cm="1">
        <f t="array" ref="M139">VLOOKUP(B139,+[1]TEMPORAL!$B$9:$M$384,12,0)</f>
        <v>M</v>
      </c>
    </row>
    <row r="140" spans="1:13" x14ac:dyDescent="0.25">
      <c r="A140" s="42">
        <v>132</v>
      </c>
      <c r="B140" s="2" t="s">
        <v>551</v>
      </c>
      <c r="C140" s="20" t="s">
        <v>1051</v>
      </c>
      <c r="D140" s="20" t="s">
        <v>1118</v>
      </c>
      <c r="E140" s="20" t="s">
        <v>743</v>
      </c>
      <c r="F140" s="21">
        <v>60000</v>
      </c>
      <c r="G140" s="21">
        <v>1722</v>
      </c>
      <c r="H140" s="21">
        <v>1824</v>
      </c>
      <c r="I140" s="21">
        <v>3143.58</v>
      </c>
      <c r="J140" s="21">
        <v>1740.46</v>
      </c>
      <c r="K140" s="21">
        <f t="shared" si="4"/>
        <v>8430.0400000000009</v>
      </c>
      <c r="L140" s="21">
        <f t="shared" si="5"/>
        <v>51569.96</v>
      </c>
      <c r="M140" s="46" t="str" cm="1">
        <f t="array" ref="M140">VLOOKUP(B140,+[1]TEMPORAL!$B$9:$M$384,12,0)</f>
        <v>M</v>
      </c>
    </row>
    <row r="141" spans="1:13" x14ac:dyDescent="0.25">
      <c r="A141" s="42">
        <v>133</v>
      </c>
      <c r="B141" s="2" t="s">
        <v>851</v>
      </c>
      <c r="C141" s="20" t="s">
        <v>1051</v>
      </c>
      <c r="D141" s="20" t="s">
        <v>1117</v>
      </c>
      <c r="E141" s="20" t="s">
        <v>743</v>
      </c>
      <c r="F141" s="21">
        <v>60000</v>
      </c>
      <c r="G141" s="21">
        <v>1722</v>
      </c>
      <c r="H141" s="21">
        <v>1824</v>
      </c>
      <c r="I141" s="21">
        <v>3486.68</v>
      </c>
      <c r="J141" s="21">
        <v>1825</v>
      </c>
      <c r="K141" s="21">
        <f t="shared" si="4"/>
        <v>8857.68</v>
      </c>
      <c r="L141" s="21">
        <f t="shared" si="5"/>
        <v>51142.32</v>
      </c>
      <c r="M141" s="46" t="str" cm="1">
        <f t="array" ref="M141">VLOOKUP(B141,+[1]TEMPORAL!$B$9:$M$384,12,0)</f>
        <v>M</v>
      </c>
    </row>
    <row r="142" spans="1:13" x14ac:dyDescent="0.25">
      <c r="A142" s="42">
        <v>134</v>
      </c>
      <c r="B142" s="2" t="s">
        <v>342</v>
      </c>
      <c r="C142" s="20" t="s">
        <v>1347</v>
      </c>
      <c r="D142" s="20" t="s">
        <v>1106</v>
      </c>
      <c r="E142" s="20" t="s">
        <v>743</v>
      </c>
      <c r="F142" s="21">
        <v>80000</v>
      </c>
      <c r="G142" s="21">
        <v>2296</v>
      </c>
      <c r="H142" s="21">
        <v>2432</v>
      </c>
      <c r="I142" s="21">
        <v>7400.87</v>
      </c>
      <c r="J142" s="21">
        <v>7839.16</v>
      </c>
      <c r="K142" s="21">
        <f t="shared" si="4"/>
        <v>19968.03</v>
      </c>
      <c r="L142" s="21">
        <f t="shared" si="5"/>
        <v>60031.97</v>
      </c>
      <c r="M142" s="46" t="str" cm="1">
        <f t="array" ref="M142">VLOOKUP(B142,+[1]TEMPORAL!$B$9:$M$384,12,0)</f>
        <v>M</v>
      </c>
    </row>
    <row r="143" spans="1:13" x14ac:dyDescent="0.25">
      <c r="A143" s="42">
        <v>135</v>
      </c>
      <c r="B143" s="2" t="s">
        <v>316</v>
      </c>
      <c r="C143" s="20" t="s">
        <v>314</v>
      </c>
      <c r="D143" s="20" t="s">
        <v>1113</v>
      </c>
      <c r="E143" s="20" t="s">
        <v>743</v>
      </c>
      <c r="F143" s="21">
        <v>55000</v>
      </c>
      <c r="G143" s="21">
        <v>1578.5</v>
      </c>
      <c r="H143" s="21">
        <v>1672</v>
      </c>
      <c r="I143" s="21">
        <v>2045.04</v>
      </c>
      <c r="J143" s="21">
        <v>18455.919999999998</v>
      </c>
      <c r="K143" s="21">
        <f t="shared" si="4"/>
        <v>23751.46</v>
      </c>
      <c r="L143" s="21">
        <f t="shared" si="5"/>
        <v>31248.54</v>
      </c>
      <c r="M143" s="46" t="str" cm="1">
        <f t="array" ref="M143">VLOOKUP(B143,+[1]TEMPORAL!$B$9:$M$384,12,0)</f>
        <v>M</v>
      </c>
    </row>
    <row r="144" spans="1:13" x14ac:dyDescent="0.25">
      <c r="A144" s="42">
        <v>136</v>
      </c>
      <c r="B144" s="2" t="s">
        <v>394</v>
      </c>
      <c r="C144" s="20" t="s">
        <v>314</v>
      </c>
      <c r="D144" s="20" t="s">
        <v>1106</v>
      </c>
      <c r="E144" s="20" t="s">
        <v>743</v>
      </c>
      <c r="F144" s="21">
        <v>60000</v>
      </c>
      <c r="G144" s="21">
        <v>1722</v>
      </c>
      <c r="H144" s="21">
        <v>1824</v>
      </c>
      <c r="I144" s="21">
        <v>3486.68</v>
      </c>
      <c r="J144" s="21">
        <v>7313.72</v>
      </c>
      <c r="K144" s="21">
        <f t="shared" si="4"/>
        <v>14346.400000000001</v>
      </c>
      <c r="L144" s="21">
        <f t="shared" si="5"/>
        <v>45653.599999999999</v>
      </c>
      <c r="M144" s="46" t="str" cm="1">
        <f t="array" ref="M144">VLOOKUP(B144,+[1]TEMPORAL!$B$9:$M$384,12,0)</f>
        <v>M</v>
      </c>
    </row>
    <row r="145" spans="1:13" x14ac:dyDescent="0.25">
      <c r="A145" s="42">
        <v>137</v>
      </c>
      <c r="B145" s="2" t="s">
        <v>407</v>
      </c>
      <c r="C145" s="20" t="s">
        <v>1348</v>
      </c>
      <c r="D145" s="20" t="s">
        <v>1232</v>
      </c>
      <c r="E145" s="20" t="s">
        <v>743</v>
      </c>
      <c r="F145" s="21">
        <v>60000</v>
      </c>
      <c r="G145" s="21">
        <v>1722</v>
      </c>
      <c r="H145" s="21">
        <v>1824</v>
      </c>
      <c r="I145" s="21">
        <v>3486.68</v>
      </c>
      <c r="J145" s="21">
        <v>1825</v>
      </c>
      <c r="K145" s="21">
        <f t="shared" si="4"/>
        <v>8857.68</v>
      </c>
      <c r="L145" s="21">
        <f t="shared" si="5"/>
        <v>51142.32</v>
      </c>
      <c r="M145" s="46" t="str" cm="1">
        <f t="array" ref="M145">VLOOKUP(B145,+[1]TEMPORAL!$B$9:$M$384,12,0)</f>
        <v>M</v>
      </c>
    </row>
    <row r="146" spans="1:13" x14ac:dyDescent="0.25">
      <c r="A146" s="42">
        <v>138</v>
      </c>
      <c r="B146" s="77" t="s">
        <v>963</v>
      </c>
      <c r="C146" s="20" t="s">
        <v>314</v>
      </c>
      <c r="D146" s="20" t="s">
        <v>1107</v>
      </c>
      <c r="E146" s="20" t="s">
        <v>743</v>
      </c>
      <c r="F146" s="21">
        <v>75000</v>
      </c>
      <c r="G146" s="21">
        <v>2152.5</v>
      </c>
      <c r="H146" s="21">
        <v>2280</v>
      </c>
      <c r="I146" s="21">
        <v>3251.75</v>
      </c>
      <c r="J146" s="21">
        <v>25</v>
      </c>
      <c r="K146" s="21">
        <f t="shared" si="4"/>
        <v>7709.25</v>
      </c>
      <c r="L146" s="21">
        <f t="shared" si="5"/>
        <v>67290.75</v>
      </c>
      <c r="M146" s="46" t="str" cm="1">
        <f t="array" ref="M146">VLOOKUP(B146,+[1]TEMPORAL!$B$9:$M$384,12,0)</f>
        <v>M</v>
      </c>
    </row>
    <row r="147" spans="1:13" x14ac:dyDescent="0.25">
      <c r="A147" s="42">
        <v>139</v>
      </c>
      <c r="B147" s="2" t="s">
        <v>842</v>
      </c>
      <c r="C147" s="20" t="s">
        <v>314</v>
      </c>
      <c r="D147" s="20" t="s">
        <v>1107</v>
      </c>
      <c r="E147" s="20" t="s">
        <v>743</v>
      </c>
      <c r="F147" s="21">
        <v>70000</v>
      </c>
      <c r="G147" s="21">
        <v>2009</v>
      </c>
      <c r="H147" s="21">
        <v>2128</v>
      </c>
      <c r="I147" s="21">
        <v>5368.48</v>
      </c>
      <c r="J147" s="21">
        <v>25</v>
      </c>
      <c r="K147" s="21">
        <f t="shared" si="4"/>
        <v>9530.48</v>
      </c>
      <c r="L147" s="21">
        <f t="shared" si="5"/>
        <v>60469.520000000004</v>
      </c>
      <c r="M147" s="46" t="s">
        <v>281</v>
      </c>
    </row>
    <row r="148" spans="1:13" x14ac:dyDescent="0.25">
      <c r="A148" s="42">
        <v>140</v>
      </c>
      <c r="B148" s="2" t="s">
        <v>843</v>
      </c>
      <c r="C148" s="20" t="s">
        <v>314</v>
      </c>
      <c r="D148" s="20" t="s">
        <v>1107</v>
      </c>
      <c r="E148" s="20" t="s">
        <v>743</v>
      </c>
      <c r="F148" s="21">
        <v>80000</v>
      </c>
      <c r="G148" s="21">
        <v>2296</v>
      </c>
      <c r="H148" s="21">
        <v>2432</v>
      </c>
      <c r="I148" s="21">
        <v>7400.87</v>
      </c>
      <c r="J148" s="21">
        <v>10825</v>
      </c>
      <c r="K148" s="21">
        <f t="shared" si="4"/>
        <v>22953.87</v>
      </c>
      <c r="L148" s="21">
        <f t="shared" si="5"/>
        <v>57046.130000000005</v>
      </c>
      <c r="M148" s="46" t="s">
        <v>281</v>
      </c>
    </row>
    <row r="149" spans="1:13" x14ac:dyDescent="0.25">
      <c r="A149" s="42">
        <v>141</v>
      </c>
      <c r="B149" s="2" t="s">
        <v>844</v>
      </c>
      <c r="C149" s="20" t="s">
        <v>314</v>
      </c>
      <c r="D149" s="20" t="s">
        <v>1107</v>
      </c>
      <c r="E149" s="20" t="s">
        <v>743</v>
      </c>
      <c r="F149" s="21">
        <v>70000</v>
      </c>
      <c r="G149" s="21">
        <v>2009</v>
      </c>
      <c r="H149" s="21">
        <v>2128</v>
      </c>
      <c r="I149" s="21">
        <v>5368.48</v>
      </c>
      <c r="J149" s="21">
        <v>25</v>
      </c>
      <c r="K149" s="21">
        <f t="shared" si="4"/>
        <v>9530.48</v>
      </c>
      <c r="L149" s="21">
        <f t="shared" si="5"/>
        <v>60469.520000000004</v>
      </c>
      <c r="M149" s="46" t="s">
        <v>281</v>
      </c>
    </row>
    <row r="150" spans="1:13" x14ac:dyDescent="0.25">
      <c r="A150" s="42">
        <v>142</v>
      </c>
      <c r="B150" s="2" t="s">
        <v>417</v>
      </c>
      <c r="C150" s="20" t="s">
        <v>1057</v>
      </c>
      <c r="D150" s="20" t="s">
        <v>1220</v>
      </c>
      <c r="E150" s="20" t="s">
        <v>743</v>
      </c>
      <c r="F150" s="21">
        <v>50000</v>
      </c>
      <c r="G150" s="21">
        <v>1435</v>
      </c>
      <c r="H150" s="21">
        <v>1520</v>
      </c>
      <c r="I150" s="21">
        <v>1854</v>
      </c>
      <c r="J150" s="21">
        <v>1525</v>
      </c>
      <c r="K150" s="21">
        <f t="shared" si="4"/>
        <v>6334</v>
      </c>
      <c r="L150" s="21">
        <f t="shared" si="5"/>
        <v>43666</v>
      </c>
      <c r="M150" s="46" t="str" cm="1">
        <f t="array" ref="M150">VLOOKUP(B150,+[1]TEMPORAL!$B$9:$M$384,12,0)</f>
        <v>M</v>
      </c>
    </row>
    <row r="151" spans="1:13" x14ac:dyDescent="0.25">
      <c r="A151" s="42">
        <v>143</v>
      </c>
      <c r="B151" s="2" t="s">
        <v>666</v>
      </c>
      <c r="C151" s="20" t="s">
        <v>1059</v>
      </c>
      <c r="D151" s="20" t="s">
        <v>1118</v>
      </c>
      <c r="E151" s="20" t="s">
        <v>743</v>
      </c>
      <c r="F151" s="21">
        <v>90000</v>
      </c>
      <c r="G151" s="21">
        <v>2583</v>
      </c>
      <c r="H151" s="21">
        <v>2736</v>
      </c>
      <c r="I151" s="21">
        <v>9753.1200000000008</v>
      </c>
      <c r="J151" s="21">
        <v>25</v>
      </c>
      <c r="K151" s="21">
        <f t="shared" si="4"/>
        <v>15097.12</v>
      </c>
      <c r="L151" s="21">
        <f t="shared" si="5"/>
        <v>74902.880000000005</v>
      </c>
      <c r="M151" s="46" t="str" cm="1">
        <f t="array" ref="M151">VLOOKUP(B151,+[1]TEMPORAL!$B$9:$M$384,12,0)</f>
        <v>M</v>
      </c>
    </row>
    <row r="152" spans="1:13" x14ac:dyDescent="0.25">
      <c r="A152" s="42">
        <v>144</v>
      </c>
      <c r="B152" s="2" t="s">
        <v>338</v>
      </c>
      <c r="C152" s="20" t="s">
        <v>1057</v>
      </c>
      <c r="D152" s="20" t="s">
        <v>1220</v>
      </c>
      <c r="E152" s="20" t="s">
        <v>743</v>
      </c>
      <c r="F152" s="21">
        <v>50000</v>
      </c>
      <c r="G152" s="21">
        <v>1435</v>
      </c>
      <c r="H152" s="21">
        <v>1520</v>
      </c>
      <c r="I152" s="21">
        <v>1854</v>
      </c>
      <c r="J152" s="21">
        <v>25</v>
      </c>
      <c r="K152" s="21">
        <f t="shared" si="4"/>
        <v>4834</v>
      </c>
      <c r="L152" s="21">
        <f t="shared" si="5"/>
        <v>45166</v>
      </c>
      <c r="M152" s="46" t="str" cm="1">
        <f t="array" ref="M152">VLOOKUP(B152,+[1]TEMPORAL!$B$9:$M$384,12,0)</f>
        <v>M</v>
      </c>
    </row>
    <row r="153" spans="1:13" x14ac:dyDescent="0.25">
      <c r="A153" s="42">
        <v>145</v>
      </c>
      <c r="B153" s="2" t="s">
        <v>554</v>
      </c>
      <c r="C153" s="20" t="s">
        <v>1058</v>
      </c>
      <c r="D153" s="20" t="s">
        <v>1223</v>
      </c>
      <c r="E153" s="20" t="s">
        <v>743</v>
      </c>
      <c r="F153" s="21">
        <v>40000</v>
      </c>
      <c r="G153" s="21">
        <v>1148</v>
      </c>
      <c r="H153" s="21">
        <v>1216</v>
      </c>
      <c r="I153" s="21">
        <v>442.65</v>
      </c>
      <c r="J153" s="21">
        <v>25</v>
      </c>
      <c r="K153" s="21">
        <f t="shared" si="4"/>
        <v>2831.65</v>
      </c>
      <c r="L153" s="21">
        <f t="shared" si="5"/>
        <v>37168.35</v>
      </c>
      <c r="M153" s="46" t="str" cm="1">
        <f t="array" ref="M153">VLOOKUP(B153,+[1]TEMPORAL!$B$9:$M$384,12,0)</f>
        <v>M</v>
      </c>
    </row>
    <row r="154" spans="1:13" x14ac:dyDescent="0.25">
      <c r="A154" s="42">
        <v>146</v>
      </c>
      <c r="B154" s="2" t="s">
        <v>361</v>
      </c>
      <c r="C154" s="20" t="s">
        <v>1349</v>
      </c>
      <c r="D154" s="20" t="s">
        <v>1117</v>
      </c>
      <c r="E154" s="20" t="s">
        <v>743</v>
      </c>
      <c r="F154" s="21">
        <v>80000</v>
      </c>
      <c r="G154" s="21">
        <v>2296</v>
      </c>
      <c r="H154" s="21">
        <v>2432</v>
      </c>
      <c r="I154" s="21">
        <v>7400.87</v>
      </c>
      <c r="J154" s="21">
        <v>12025</v>
      </c>
      <c r="K154" s="21">
        <f t="shared" si="4"/>
        <v>24153.87</v>
      </c>
      <c r="L154" s="21">
        <f t="shared" si="5"/>
        <v>55846.130000000005</v>
      </c>
      <c r="M154" s="46" t="str" cm="1">
        <f t="array" ref="M154">VLOOKUP(B154,+[1]TEMPORAL!$B$9:$M$384,12,0)</f>
        <v>M</v>
      </c>
    </row>
    <row r="155" spans="1:13" x14ac:dyDescent="0.25">
      <c r="A155" s="42">
        <v>147</v>
      </c>
      <c r="B155" s="2" t="s">
        <v>392</v>
      </c>
      <c r="C155" s="20" t="s">
        <v>1349</v>
      </c>
      <c r="D155" s="20" t="s">
        <v>1117</v>
      </c>
      <c r="E155" s="20" t="s">
        <v>743</v>
      </c>
      <c r="F155" s="21">
        <v>80000</v>
      </c>
      <c r="G155" s="21">
        <v>2296</v>
      </c>
      <c r="H155" s="21">
        <v>2432</v>
      </c>
      <c r="I155" s="21">
        <v>7400.87</v>
      </c>
      <c r="J155" s="21">
        <v>25</v>
      </c>
      <c r="K155" s="21">
        <f t="shared" si="4"/>
        <v>12153.869999999999</v>
      </c>
      <c r="L155" s="21">
        <f t="shared" si="5"/>
        <v>67846.13</v>
      </c>
      <c r="M155" s="46" t="str" cm="1">
        <f t="array" ref="M155">VLOOKUP(B155,+[1]TEMPORAL!$B$9:$M$384,12,0)</f>
        <v>M</v>
      </c>
    </row>
    <row r="156" spans="1:13" x14ac:dyDescent="0.25">
      <c r="A156" s="42">
        <v>148</v>
      </c>
      <c r="B156" s="2" t="s">
        <v>717</v>
      </c>
      <c r="C156" s="20" t="s">
        <v>1067</v>
      </c>
      <c r="D156" s="20" t="s">
        <v>634</v>
      </c>
      <c r="E156" s="20" t="s">
        <v>743</v>
      </c>
      <c r="F156" s="21">
        <v>50000</v>
      </c>
      <c r="G156" s="21">
        <v>1435</v>
      </c>
      <c r="H156" s="21">
        <v>1520</v>
      </c>
      <c r="I156" s="21">
        <v>1854</v>
      </c>
      <c r="J156" s="21">
        <v>25</v>
      </c>
      <c r="K156" s="21">
        <f t="shared" si="4"/>
        <v>4834</v>
      </c>
      <c r="L156" s="21">
        <f t="shared" si="5"/>
        <v>45166</v>
      </c>
      <c r="M156" s="46" t="str" cm="1">
        <f t="array" ref="M156">VLOOKUP(B156,+[1]TEMPORAL!$B$9:$M$384,12,0)</f>
        <v>M</v>
      </c>
    </row>
    <row r="157" spans="1:13" x14ac:dyDescent="0.25">
      <c r="A157" s="42">
        <v>149</v>
      </c>
      <c r="B157" s="2" t="s">
        <v>109</v>
      </c>
      <c r="C157" s="20" t="s">
        <v>1067</v>
      </c>
      <c r="D157" s="20" t="s">
        <v>634</v>
      </c>
      <c r="E157" s="20" t="s">
        <v>743</v>
      </c>
      <c r="F157" s="21">
        <v>50000</v>
      </c>
      <c r="G157" s="21">
        <v>1435</v>
      </c>
      <c r="H157" s="21">
        <v>1520</v>
      </c>
      <c r="I157" s="21">
        <v>1854</v>
      </c>
      <c r="J157" s="21">
        <v>25</v>
      </c>
      <c r="K157" s="21">
        <f t="shared" si="4"/>
        <v>4834</v>
      </c>
      <c r="L157" s="21">
        <f t="shared" si="5"/>
        <v>45166</v>
      </c>
      <c r="M157" s="46" t="str" cm="1">
        <f t="array" ref="M157">VLOOKUP(B157,+[1]TEMPORAL!$B$9:$M$384,12,0)</f>
        <v>F</v>
      </c>
    </row>
    <row r="158" spans="1:13" x14ac:dyDescent="0.25">
      <c r="A158" s="42">
        <v>150</v>
      </c>
      <c r="B158" s="2" t="s">
        <v>653</v>
      </c>
      <c r="C158" s="20" t="s">
        <v>1067</v>
      </c>
      <c r="D158" s="20" t="s">
        <v>634</v>
      </c>
      <c r="E158" s="20" t="s">
        <v>743</v>
      </c>
      <c r="F158" s="21">
        <v>50000</v>
      </c>
      <c r="G158" s="21">
        <v>1435</v>
      </c>
      <c r="H158" s="21">
        <v>1520</v>
      </c>
      <c r="I158" s="21">
        <v>1854</v>
      </c>
      <c r="J158" s="21">
        <v>25</v>
      </c>
      <c r="K158" s="21">
        <f t="shared" si="4"/>
        <v>4834</v>
      </c>
      <c r="L158" s="21">
        <f t="shared" si="5"/>
        <v>45166</v>
      </c>
      <c r="M158" s="46" t="str" cm="1">
        <f t="array" ref="M158">VLOOKUP(B158,+[1]TEMPORAL!$B$9:$M$384,12,0)</f>
        <v>F</v>
      </c>
    </row>
    <row r="159" spans="1:13" x14ac:dyDescent="0.25">
      <c r="A159" s="42">
        <v>151</v>
      </c>
      <c r="B159" s="2" t="s">
        <v>114</v>
      </c>
      <c r="C159" s="20" t="s">
        <v>1349</v>
      </c>
      <c r="D159" s="20" t="s">
        <v>1117</v>
      </c>
      <c r="E159" s="20" t="s">
        <v>743</v>
      </c>
      <c r="F159" s="21">
        <v>65000</v>
      </c>
      <c r="G159" s="21">
        <v>1865.5</v>
      </c>
      <c r="H159" s="21">
        <v>1976</v>
      </c>
      <c r="I159" s="21">
        <v>4427.58</v>
      </c>
      <c r="J159" s="21">
        <v>25</v>
      </c>
      <c r="K159" s="21">
        <f t="shared" si="4"/>
        <v>8294.08</v>
      </c>
      <c r="L159" s="21">
        <f t="shared" si="5"/>
        <v>56705.919999999998</v>
      </c>
      <c r="M159" s="46" t="s">
        <v>282</v>
      </c>
    </row>
    <row r="160" spans="1:13" x14ac:dyDescent="0.25">
      <c r="A160" s="42">
        <v>152</v>
      </c>
      <c r="B160" s="2" t="s">
        <v>284</v>
      </c>
      <c r="C160" s="20" t="s">
        <v>1067</v>
      </c>
      <c r="D160" s="20" t="s">
        <v>1219</v>
      </c>
      <c r="E160" s="20" t="s">
        <v>743</v>
      </c>
      <c r="F160" s="21">
        <v>60000</v>
      </c>
      <c r="G160" s="21">
        <v>1722</v>
      </c>
      <c r="H160" s="21">
        <v>1824</v>
      </c>
      <c r="I160" s="21">
        <v>3486.68</v>
      </c>
      <c r="J160" s="21">
        <v>8262.73</v>
      </c>
      <c r="K160" s="21">
        <f t="shared" si="4"/>
        <v>15295.41</v>
      </c>
      <c r="L160" s="21">
        <f t="shared" si="5"/>
        <v>44704.59</v>
      </c>
      <c r="M160" s="46" t="str" cm="1">
        <f t="array" ref="M160">VLOOKUP(B160,+[1]TEMPORAL!$B$9:$M$384,12,0)</f>
        <v>F</v>
      </c>
    </row>
    <row r="161" spans="1:13" x14ac:dyDescent="0.25">
      <c r="A161" s="42">
        <v>153</v>
      </c>
      <c r="B161" s="2" t="s">
        <v>193</v>
      </c>
      <c r="C161" s="20" t="s">
        <v>179</v>
      </c>
      <c r="D161" s="20" t="s">
        <v>1218</v>
      </c>
      <c r="E161" s="20" t="s">
        <v>743</v>
      </c>
      <c r="F161" s="21">
        <v>70000</v>
      </c>
      <c r="G161" s="21">
        <v>2009</v>
      </c>
      <c r="H161" s="21">
        <v>2128</v>
      </c>
      <c r="I161" s="21">
        <v>5025.38</v>
      </c>
      <c r="J161" s="21">
        <v>1740.46</v>
      </c>
      <c r="K161" s="21">
        <f t="shared" si="4"/>
        <v>10902.84</v>
      </c>
      <c r="L161" s="21">
        <f t="shared" si="5"/>
        <v>59097.16</v>
      </c>
      <c r="M161" s="46" t="str" cm="1">
        <f t="array" ref="M161">VLOOKUP(B161,+[1]TEMPORAL!$B$9:$M$384,12,0)</f>
        <v>F</v>
      </c>
    </row>
    <row r="162" spans="1:13" x14ac:dyDescent="0.25">
      <c r="A162" s="42">
        <v>154</v>
      </c>
      <c r="B162" s="2" t="s">
        <v>272</v>
      </c>
      <c r="C162" s="20" t="s">
        <v>1344</v>
      </c>
      <c r="D162" s="20" t="s">
        <v>1123</v>
      </c>
      <c r="E162" s="20" t="s">
        <v>743</v>
      </c>
      <c r="F162" s="21">
        <v>75000</v>
      </c>
      <c r="G162" s="21">
        <v>2152.5</v>
      </c>
      <c r="H162" s="21">
        <v>2280</v>
      </c>
      <c r="I162" s="21">
        <v>5966.28</v>
      </c>
      <c r="J162" s="21">
        <v>1740.46</v>
      </c>
      <c r="K162" s="21">
        <f t="shared" si="4"/>
        <v>12139.239999999998</v>
      </c>
      <c r="L162" s="21">
        <f t="shared" si="5"/>
        <v>62860.76</v>
      </c>
      <c r="M162" s="46" t="str" cm="1">
        <f t="array" ref="M162">VLOOKUP(B162,+[1]TEMPORAL!$B$9:$M$384,12,0)</f>
        <v>F</v>
      </c>
    </row>
    <row r="163" spans="1:13" x14ac:dyDescent="0.25">
      <c r="A163" s="42">
        <v>155</v>
      </c>
      <c r="B163" s="2" t="s">
        <v>514</v>
      </c>
      <c r="C163" s="20" t="s">
        <v>179</v>
      </c>
      <c r="D163" s="20" t="s">
        <v>1283</v>
      </c>
      <c r="E163" s="20" t="s">
        <v>743</v>
      </c>
      <c r="F163" s="21">
        <v>70000</v>
      </c>
      <c r="G163" s="21">
        <v>2009</v>
      </c>
      <c r="H163" s="21">
        <v>2128</v>
      </c>
      <c r="I163" s="21">
        <v>5368.48</v>
      </c>
      <c r="J163" s="21">
        <v>25</v>
      </c>
      <c r="K163" s="21">
        <f t="shared" si="4"/>
        <v>9530.48</v>
      </c>
      <c r="L163" s="21">
        <f t="shared" si="5"/>
        <v>60469.520000000004</v>
      </c>
      <c r="M163" s="46" t="str" cm="1">
        <f t="array" ref="M163">VLOOKUP(B163,+[1]TEMPORAL!$B$9:$M$384,12,0)</f>
        <v>M</v>
      </c>
    </row>
    <row r="164" spans="1:13" x14ac:dyDescent="0.25">
      <c r="A164" s="42">
        <v>156</v>
      </c>
      <c r="B164" s="2" t="s">
        <v>309</v>
      </c>
      <c r="C164" s="20" t="s">
        <v>179</v>
      </c>
      <c r="D164" s="20" t="s">
        <v>1107</v>
      </c>
      <c r="E164" s="20" t="s">
        <v>743</v>
      </c>
      <c r="F164" s="21">
        <v>80000</v>
      </c>
      <c r="G164" s="21">
        <v>2296</v>
      </c>
      <c r="H164" s="21">
        <v>2432</v>
      </c>
      <c r="I164" s="21">
        <v>7400.87</v>
      </c>
      <c r="J164" s="21">
        <v>4025</v>
      </c>
      <c r="K164" s="21">
        <f t="shared" si="4"/>
        <v>16153.869999999999</v>
      </c>
      <c r="L164" s="21">
        <f t="shared" si="5"/>
        <v>63846.130000000005</v>
      </c>
      <c r="M164" s="46" t="str" cm="1">
        <f t="array" ref="M164">VLOOKUP(B164,+[1]TEMPORAL!$B$9:$M$384,12,0)</f>
        <v>F</v>
      </c>
    </row>
    <row r="165" spans="1:13" x14ac:dyDescent="0.25">
      <c r="A165" s="42">
        <v>157</v>
      </c>
      <c r="B165" s="2" t="s">
        <v>533</v>
      </c>
      <c r="C165" s="20" t="s">
        <v>179</v>
      </c>
      <c r="D165" s="20" t="s">
        <v>1118</v>
      </c>
      <c r="E165" s="20" t="s">
        <v>743</v>
      </c>
      <c r="F165" s="21">
        <v>75000</v>
      </c>
      <c r="G165" s="21">
        <v>2152.5</v>
      </c>
      <c r="H165" s="21">
        <v>2280</v>
      </c>
      <c r="I165" s="21">
        <v>6309.38</v>
      </c>
      <c r="J165" s="21">
        <v>25</v>
      </c>
      <c r="K165" s="21">
        <f t="shared" si="4"/>
        <v>10766.880000000001</v>
      </c>
      <c r="L165" s="21">
        <f t="shared" si="5"/>
        <v>64233.119999999995</v>
      </c>
      <c r="M165" s="46" t="str" cm="1">
        <f t="array" ref="M165">VLOOKUP(B165,+[1]TEMPORAL!$B$9:$M$384,12,0)</f>
        <v>F</v>
      </c>
    </row>
    <row r="166" spans="1:13" x14ac:dyDescent="0.25">
      <c r="A166" s="42">
        <v>158</v>
      </c>
      <c r="B166" s="2" t="s">
        <v>326</v>
      </c>
      <c r="C166" s="20" t="s">
        <v>179</v>
      </c>
      <c r="D166" s="20" t="s">
        <v>1117</v>
      </c>
      <c r="E166" s="20" t="s">
        <v>743</v>
      </c>
      <c r="F166" s="21">
        <v>80000</v>
      </c>
      <c r="G166" s="21">
        <v>2296</v>
      </c>
      <c r="H166" s="21">
        <v>2432</v>
      </c>
      <c r="I166" s="21">
        <v>6972</v>
      </c>
      <c r="J166" s="21">
        <v>1740.46</v>
      </c>
      <c r="K166" s="21">
        <f t="shared" si="4"/>
        <v>13440.46</v>
      </c>
      <c r="L166" s="21">
        <f t="shared" si="5"/>
        <v>66559.540000000008</v>
      </c>
      <c r="M166" s="46" t="str" cm="1">
        <f t="array" ref="M166">VLOOKUP(B166,+[1]TEMPORAL!$B$9:$M$384,12,0)</f>
        <v>F</v>
      </c>
    </row>
    <row r="167" spans="1:13" x14ac:dyDescent="0.25">
      <c r="A167" s="42">
        <v>159</v>
      </c>
      <c r="B167" s="2" t="s">
        <v>336</v>
      </c>
      <c r="C167" s="20" t="s">
        <v>1350</v>
      </c>
      <c r="D167" s="20" t="s">
        <v>1224</v>
      </c>
      <c r="E167" s="20" t="s">
        <v>743</v>
      </c>
      <c r="F167" s="21">
        <v>70000</v>
      </c>
      <c r="G167" s="21">
        <v>2009</v>
      </c>
      <c r="H167" s="21">
        <v>2128</v>
      </c>
      <c r="I167" s="21">
        <v>5368.48</v>
      </c>
      <c r="J167" s="21">
        <v>2125</v>
      </c>
      <c r="K167" s="21">
        <f t="shared" si="4"/>
        <v>11630.48</v>
      </c>
      <c r="L167" s="21">
        <f t="shared" si="5"/>
        <v>58369.520000000004</v>
      </c>
      <c r="M167" s="46" t="str" cm="1">
        <f t="array" ref="M167">VLOOKUP(B167,+[1]TEMPORAL!$B$9:$M$384,12,0)</f>
        <v>F</v>
      </c>
    </row>
    <row r="168" spans="1:13" x14ac:dyDescent="0.25">
      <c r="A168" s="42">
        <v>160</v>
      </c>
      <c r="B168" s="2" t="s">
        <v>211</v>
      </c>
      <c r="C168" s="20" t="s">
        <v>179</v>
      </c>
      <c r="D168" s="20" t="s">
        <v>1117</v>
      </c>
      <c r="E168" s="20" t="s">
        <v>743</v>
      </c>
      <c r="F168" s="21">
        <v>70000</v>
      </c>
      <c r="G168" s="21">
        <v>2009</v>
      </c>
      <c r="H168" s="21">
        <v>2128</v>
      </c>
      <c r="I168" s="21">
        <v>5368.48</v>
      </c>
      <c r="J168" s="21">
        <v>3525</v>
      </c>
      <c r="K168" s="21">
        <f t="shared" si="4"/>
        <v>13030.48</v>
      </c>
      <c r="L168" s="21">
        <f t="shared" si="5"/>
        <v>56969.520000000004</v>
      </c>
      <c r="M168" s="46" t="str" cm="1">
        <f t="array" ref="M168">VLOOKUP(B168,+[1]TEMPORAL!$B$9:$M$384,12,0)</f>
        <v>F</v>
      </c>
    </row>
    <row r="169" spans="1:13" x14ac:dyDescent="0.25">
      <c r="A169" s="42">
        <v>161</v>
      </c>
      <c r="B169" s="2" t="s">
        <v>353</v>
      </c>
      <c r="C169" s="20" t="s">
        <v>179</v>
      </c>
      <c r="D169" s="20" t="s">
        <v>1283</v>
      </c>
      <c r="E169" s="20" t="s">
        <v>743</v>
      </c>
      <c r="F169" s="21">
        <v>80000</v>
      </c>
      <c r="G169" s="21">
        <v>2296</v>
      </c>
      <c r="H169" s="21">
        <v>2432</v>
      </c>
      <c r="I169" s="21">
        <v>7400.87</v>
      </c>
      <c r="J169" s="21">
        <v>25</v>
      </c>
      <c r="K169" s="21">
        <f t="shared" si="4"/>
        <v>12153.869999999999</v>
      </c>
      <c r="L169" s="21">
        <f t="shared" si="5"/>
        <v>67846.13</v>
      </c>
      <c r="M169" s="46" t="str" cm="1">
        <f t="array" ref="M169">VLOOKUP(B169,+[1]TEMPORAL!$B$9:$M$384,12,0)</f>
        <v>F</v>
      </c>
    </row>
    <row r="170" spans="1:13" x14ac:dyDescent="0.25">
      <c r="A170" s="42">
        <v>162</v>
      </c>
      <c r="B170" s="2" t="s">
        <v>354</v>
      </c>
      <c r="C170" s="20" t="s">
        <v>179</v>
      </c>
      <c r="D170" s="20" t="s">
        <v>1283</v>
      </c>
      <c r="E170" s="20" t="s">
        <v>743</v>
      </c>
      <c r="F170" s="21">
        <v>90000</v>
      </c>
      <c r="G170" s="21">
        <v>2583</v>
      </c>
      <c r="H170" s="21">
        <v>2736</v>
      </c>
      <c r="I170" s="21">
        <v>9753.1200000000008</v>
      </c>
      <c r="J170" s="21">
        <v>25</v>
      </c>
      <c r="K170" s="21">
        <f t="shared" si="4"/>
        <v>15097.12</v>
      </c>
      <c r="L170" s="21">
        <f t="shared" si="5"/>
        <v>74902.880000000005</v>
      </c>
      <c r="M170" s="46" t="str" cm="1">
        <f t="array" ref="M170">VLOOKUP(B170,+[1]TEMPORAL!$B$9:$M$384,12,0)</f>
        <v>M</v>
      </c>
    </row>
    <row r="171" spans="1:13" x14ac:dyDescent="0.25">
      <c r="A171" s="42">
        <v>163</v>
      </c>
      <c r="B171" s="2" t="s">
        <v>386</v>
      </c>
      <c r="C171" s="20" t="s">
        <v>179</v>
      </c>
      <c r="D171" s="20" t="s">
        <v>1117</v>
      </c>
      <c r="E171" s="20" t="s">
        <v>743</v>
      </c>
      <c r="F171" s="21">
        <v>80000</v>
      </c>
      <c r="G171" s="21">
        <v>2296</v>
      </c>
      <c r="H171" s="21">
        <v>2432</v>
      </c>
      <c r="I171" s="21">
        <v>7400.87</v>
      </c>
      <c r="J171" s="21">
        <v>25</v>
      </c>
      <c r="K171" s="21">
        <f t="shared" si="4"/>
        <v>12153.869999999999</v>
      </c>
      <c r="L171" s="21">
        <f t="shared" si="5"/>
        <v>67846.13</v>
      </c>
      <c r="M171" s="46" t="str" cm="1">
        <f t="array" ref="M171">VLOOKUP(B171,+[1]TEMPORAL!$B$9:$M$384,12,0)</f>
        <v>M</v>
      </c>
    </row>
    <row r="172" spans="1:13" x14ac:dyDescent="0.25">
      <c r="A172" s="42">
        <v>164</v>
      </c>
      <c r="B172" s="2" t="s">
        <v>400</v>
      </c>
      <c r="C172" s="20" t="s">
        <v>179</v>
      </c>
      <c r="D172" s="20" t="s">
        <v>1283</v>
      </c>
      <c r="E172" s="20" t="s">
        <v>743</v>
      </c>
      <c r="F172" s="21">
        <v>90000</v>
      </c>
      <c r="G172" s="21">
        <v>2583</v>
      </c>
      <c r="H172" s="21">
        <v>2736</v>
      </c>
      <c r="I172" s="21">
        <v>9753.1200000000008</v>
      </c>
      <c r="J172" s="21">
        <v>9025</v>
      </c>
      <c r="K172" s="21">
        <f t="shared" si="4"/>
        <v>24097.120000000003</v>
      </c>
      <c r="L172" s="21">
        <f t="shared" si="5"/>
        <v>65902.880000000005</v>
      </c>
      <c r="M172" s="46" t="str" cm="1">
        <f t="array" ref="M172">VLOOKUP(B172,+[1]TEMPORAL!$B$9:$M$384,12,0)</f>
        <v>M</v>
      </c>
    </row>
    <row r="173" spans="1:13" x14ac:dyDescent="0.25">
      <c r="A173" s="42">
        <v>165</v>
      </c>
      <c r="B173" s="2" t="s">
        <v>409</v>
      </c>
      <c r="C173" s="20" t="s">
        <v>179</v>
      </c>
      <c r="D173" s="20" t="s">
        <v>1107</v>
      </c>
      <c r="E173" s="20" t="s">
        <v>743</v>
      </c>
      <c r="F173" s="21">
        <v>70000</v>
      </c>
      <c r="G173" s="21">
        <v>2009</v>
      </c>
      <c r="H173" s="21">
        <v>2128</v>
      </c>
      <c r="I173" s="21">
        <v>5368.48</v>
      </c>
      <c r="J173" s="21">
        <v>5625</v>
      </c>
      <c r="K173" s="21">
        <f t="shared" si="4"/>
        <v>15130.48</v>
      </c>
      <c r="L173" s="21">
        <f t="shared" si="5"/>
        <v>54869.520000000004</v>
      </c>
      <c r="M173" s="46" t="str" cm="1">
        <f t="array" ref="M173">VLOOKUP(B173,+[1]TEMPORAL!$B$9:$M$384,12,0)</f>
        <v>F</v>
      </c>
    </row>
    <row r="174" spans="1:13" x14ac:dyDescent="0.25">
      <c r="A174" s="42">
        <v>166</v>
      </c>
      <c r="B174" s="2" t="s">
        <v>411</v>
      </c>
      <c r="C174" s="20" t="s">
        <v>179</v>
      </c>
      <c r="D174" s="20" t="s">
        <v>1107</v>
      </c>
      <c r="E174" s="20" t="s">
        <v>743</v>
      </c>
      <c r="F174" s="21">
        <v>35000</v>
      </c>
      <c r="G174" s="21">
        <v>1004.5</v>
      </c>
      <c r="H174" s="21">
        <v>1064</v>
      </c>
      <c r="I174" s="21">
        <v>0</v>
      </c>
      <c r="J174" s="21">
        <v>4524.6000000000004</v>
      </c>
      <c r="K174" s="21">
        <f t="shared" si="4"/>
        <v>6593.1</v>
      </c>
      <c r="L174" s="21">
        <f t="shared" si="5"/>
        <v>28406.9</v>
      </c>
      <c r="M174" s="46" t="str" cm="1">
        <f t="array" ref="M174">VLOOKUP(B174,+[1]TEMPORAL!$B$9:$M$384,12,0)</f>
        <v>M</v>
      </c>
    </row>
    <row r="175" spans="1:13" x14ac:dyDescent="0.25">
      <c r="A175" s="42">
        <v>167</v>
      </c>
      <c r="B175" s="2" t="s">
        <v>849</v>
      </c>
      <c r="C175" s="20" t="s">
        <v>179</v>
      </c>
      <c r="D175" s="20" t="s">
        <v>1107</v>
      </c>
      <c r="E175" s="20" t="s">
        <v>743</v>
      </c>
      <c r="F175" s="21">
        <v>70000</v>
      </c>
      <c r="G175" s="21">
        <v>2009</v>
      </c>
      <c r="H175" s="21">
        <v>2128</v>
      </c>
      <c r="I175" s="21">
        <v>5368.48</v>
      </c>
      <c r="J175" s="21">
        <v>24525</v>
      </c>
      <c r="K175" s="21">
        <f t="shared" si="4"/>
        <v>34030.479999999996</v>
      </c>
      <c r="L175" s="21">
        <f t="shared" si="5"/>
        <v>35969.520000000004</v>
      </c>
      <c r="M175" s="46" t="str" cm="1">
        <f t="array" ref="M175">VLOOKUP(B175,+[1]TEMPORAL!$B$9:$M$384,12,0)</f>
        <v>F</v>
      </c>
    </row>
    <row r="176" spans="1:13" x14ac:dyDescent="0.25">
      <c r="A176" s="42">
        <v>168</v>
      </c>
      <c r="B176" s="2" t="s">
        <v>412</v>
      </c>
      <c r="C176" s="20" t="s">
        <v>179</v>
      </c>
      <c r="D176" s="20" t="s">
        <v>150</v>
      </c>
      <c r="E176" s="20" t="s">
        <v>743</v>
      </c>
      <c r="F176" s="21">
        <v>70000</v>
      </c>
      <c r="G176" s="21">
        <v>2009</v>
      </c>
      <c r="H176" s="21">
        <v>2128</v>
      </c>
      <c r="I176" s="21">
        <v>5368.48</v>
      </c>
      <c r="J176" s="21">
        <v>7242.32</v>
      </c>
      <c r="K176" s="21">
        <f t="shared" si="4"/>
        <v>16747.8</v>
      </c>
      <c r="L176" s="21">
        <f t="shared" si="5"/>
        <v>53252.2</v>
      </c>
      <c r="M176" s="46" t="str" cm="1">
        <f t="array" ref="M176">VLOOKUP(B176,+[1]TEMPORAL!$B$9:$M$384,12,0)</f>
        <v>F</v>
      </c>
    </row>
    <row r="177" spans="1:13" x14ac:dyDescent="0.25">
      <c r="A177" s="42">
        <v>169</v>
      </c>
      <c r="B177" s="2" t="s">
        <v>1002</v>
      </c>
      <c r="C177" s="20" t="s">
        <v>179</v>
      </c>
      <c r="D177" s="20" t="s">
        <v>990</v>
      </c>
      <c r="E177" s="20" t="s">
        <v>743</v>
      </c>
      <c r="F177" s="21">
        <v>75000</v>
      </c>
      <c r="G177" s="21">
        <v>2152.5</v>
      </c>
      <c r="H177" s="21">
        <v>2280</v>
      </c>
      <c r="I177" s="21">
        <v>6309.38</v>
      </c>
      <c r="J177" s="21">
        <v>2275</v>
      </c>
      <c r="K177" s="21">
        <f t="shared" si="4"/>
        <v>13016.880000000001</v>
      </c>
      <c r="L177" s="21">
        <f t="shared" si="5"/>
        <v>61983.119999999995</v>
      </c>
      <c r="M177" s="46" t="s">
        <v>281</v>
      </c>
    </row>
    <row r="178" spans="1:13" x14ac:dyDescent="0.25">
      <c r="A178" s="42">
        <v>170</v>
      </c>
      <c r="B178" s="2" t="s">
        <v>1003</v>
      </c>
      <c r="C178" s="20" t="s">
        <v>179</v>
      </c>
      <c r="D178" s="20" t="s">
        <v>990</v>
      </c>
      <c r="E178" s="20" t="s">
        <v>743</v>
      </c>
      <c r="F178" s="21">
        <v>75000</v>
      </c>
      <c r="G178" s="21">
        <v>2152.5</v>
      </c>
      <c r="H178" s="21">
        <v>2280</v>
      </c>
      <c r="I178" s="21">
        <v>6309.38</v>
      </c>
      <c r="J178" s="21">
        <v>6025</v>
      </c>
      <c r="K178" s="21">
        <f t="shared" si="4"/>
        <v>16766.88</v>
      </c>
      <c r="L178" s="21">
        <f t="shared" si="5"/>
        <v>58233.119999999995</v>
      </c>
      <c r="M178" s="46" t="s">
        <v>282</v>
      </c>
    </row>
    <row r="179" spans="1:13" x14ac:dyDescent="0.25">
      <c r="A179" s="42">
        <v>171</v>
      </c>
      <c r="B179" s="2" t="s">
        <v>1004</v>
      </c>
      <c r="C179" s="20" t="s">
        <v>179</v>
      </c>
      <c r="D179" s="20" t="s">
        <v>990</v>
      </c>
      <c r="E179" s="20" t="s">
        <v>743</v>
      </c>
      <c r="F179" s="21">
        <v>75000</v>
      </c>
      <c r="G179" s="21">
        <v>2152.5</v>
      </c>
      <c r="H179" s="21">
        <v>2280</v>
      </c>
      <c r="I179" s="21">
        <v>5966.28</v>
      </c>
      <c r="J179" s="21">
        <v>1740.46</v>
      </c>
      <c r="K179" s="21">
        <f t="shared" si="4"/>
        <v>12139.239999999998</v>
      </c>
      <c r="L179" s="21">
        <f t="shared" si="5"/>
        <v>62860.76</v>
      </c>
      <c r="M179" s="46" t="s">
        <v>282</v>
      </c>
    </row>
    <row r="180" spans="1:13" x14ac:dyDescent="0.25">
      <c r="A180" s="42">
        <v>172</v>
      </c>
      <c r="B180" s="2" t="s">
        <v>1259</v>
      </c>
      <c r="C180" s="20" t="s">
        <v>1352</v>
      </c>
      <c r="D180" s="20" t="s">
        <v>1122</v>
      </c>
      <c r="E180" s="20" t="s">
        <v>743</v>
      </c>
      <c r="F180" s="21">
        <v>80000</v>
      </c>
      <c r="G180" s="21">
        <v>2296</v>
      </c>
      <c r="H180" s="21">
        <v>2432</v>
      </c>
      <c r="I180" s="21">
        <v>7400.87</v>
      </c>
      <c r="J180" s="21">
        <v>25</v>
      </c>
      <c r="K180" s="21">
        <f t="shared" si="4"/>
        <v>12153.869999999999</v>
      </c>
      <c r="L180" s="21">
        <f t="shared" si="5"/>
        <v>67846.13</v>
      </c>
      <c r="M180" s="46" t="s">
        <v>282</v>
      </c>
    </row>
    <row r="181" spans="1:13" x14ac:dyDescent="0.25">
      <c r="A181" s="42">
        <v>173</v>
      </c>
      <c r="B181" s="2" t="s">
        <v>1260</v>
      </c>
      <c r="C181" s="20" t="s">
        <v>1353</v>
      </c>
      <c r="D181" s="20" t="s">
        <v>1229</v>
      </c>
      <c r="E181" s="20" t="s">
        <v>743</v>
      </c>
      <c r="F181" s="21">
        <v>80000</v>
      </c>
      <c r="G181" s="21">
        <v>2296</v>
      </c>
      <c r="H181" s="21">
        <v>2432</v>
      </c>
      <c r="I181" s="21">
        <v>7400.87</v>
      </c>
      <c r="J181" s="21">
        <v>25</v>
      </c>
      <c r="K181" s="21">
        <f t="shared" si="4"/>
        <v>12153.869999999999</v>
      </c>
      <c r="L181" s="21">
        <f t="shared" si="5"/>
        <v>67846.13</v>
      </c>
      <c r="M181" s="46" t="s">
        <v>282</v>
      </c>
    </row>
    <row r="182" spans="1:13" x14ac:dyDescent="0.25">
      <c r="A182" s="42">
        <v>174</v>
      </c>
      <c r="B182" s="2" t="s">
        <v>718</v>
      </c>
      <c r="C182" s="20" t="s">
        <v>1062</v>
      </c>
      <c r="D182" s="20" t="s">
        <v>1226</v>
      </c>
      <c r="E182" s="20" t="s">
        <v>743</v>
      </c>
      <c r="F182" s="21">
        <v>80000</v>
      </c>
      <c r="G182" s="21">
        <v>2296</v>
      </c>
      <c r="H182" s="21">
        <v>2432</v>
      </c>
      <c r="I182" s="21">
        <v>7400.87</v>
      </c>
      <c r="J182" s="21">
        <v>25</v>
      </c>
      <c r="K182" s="21">
        <f t="shared" si="4"/>
        <v>12153.869999999999</v>
      </c>
      <c r="L182" s="21">
        <f t="shared" si="5"/>
        <v>67846.13</v>
      </c>
      <c r="M182" s="46" t="str" cm="1">
        <f t="array" ref="M182">VLOOKUP(B182,+[1]TEMPORAL!$B$9:$M$384,12,0)</f>
        <v>F</v>
      </c>
    </row>
    <row r="183" spans="1:13" x14ac:dyDescent="0.25">
      <c r="A183" s="42">
        <v>175</v>
      </c>
      <c r="B183" s="2" t="s">
        <v>304</v>
      </c>
      <c r="C183" s="20" t="s">
        <v>1062</v>
      </c>
      <c r="D183" s="20" t="s">
        <v>1226</v>
      </c>
      <c r="E183" s="20" t="s">
        <v>743</v>
      </c>
      <c r="F183" s="21">
        <v>80000</v>
      </c>
      <c r="G183" s="21">
        <v>2296</v>
      </c>
      <c r="H183" s="21">
        <v>2432</v>
      </c>
      <c r="I183" s="21">
        <v>6972</v>
      </c>
      <c r="J183" s="21">
        <v>5740.46</v>
      </c>
      <c r="K183" s="21">
        <f t="shared" si="4"/>
        <v>17440.46</v>
      </c>
      <c r="L183" s="21">
        <f t="shared" si="5"/>
        <v>62559.54</v>
      </c>
      <c r="M183" s="46" t="str" cm="1">
        <f t="array" ref="M183">VLOOKUP(B183,+[1]TEMPORAL!$B$9:$M$384,12,0)</f>
        <v>F</v>
      </c>
    </row>
    <row r="184" spans="1:13" x14ac:dyDescent="0.25">
      <c r="A184" s="42">
        <v>176</v>
      </c>
      <c r="B184" s="2" t="s">
        <v>749</v>
      </c>
      <c r="C184" s="20" t="s">
        <v>1062</v>
      </c>
      <c r="D184" s="20" t="s">
        <v>1226</v>
      </c>
      <c r="E184" s="20" t="s">
        <v>743</v>
      </c>
      <c r="F184" s="21">
        <v>80000</v>
      </c>
      <c r="G184" s="21">
        <v>2296</v>
      </c>
      <c r="H184" s="21">
        <v>2432</v>
      </c>
      <c r="I184" s="21">
        <v>7400.87</v>
      </c>
      <c r="J184" s="21">
        <v>25</v>
      </c>
      <c r="K184" s="21">
        <f t="shared" si="4"/>
        <v>12153.869999999999</v>
      </c>
      <c r="L184" s="21">
        <f t="shared" si="5"/>
        <v>67846.13</v>
      </c>
      <c r="M184" s="46" t="str" cm="1">
        <f t="array" ref="M184">VLOOKUP(B184,+[1]TEMPORAL!$B$9:$M$384,12,0)</f>
        <v>M</v>
      </c>
    </row>
    <row r="185" spans="1:13" ht="13.5" customHeight="1" x14ac:dyDescent="0.25">
      <c r="A185" s="42">
        <v>177</v>
      </c>
      <c r="B185" s="2" t="s">
        <v>765</v>
      </c>
      <c r="C185" s="20" t="s">
        <v>1351</v>
      </c>
      <c r="D185" s="20" t="s">
        <v>1122</v>
      </c>
      <c r="E185" s="20" t="s">
        <v>743</v>
      </c>
      <c r="F185" s="21">
        <v>135000</v>
      </c>
      <c r="G185" s="21">
        <v>3874.5</v>
      </c>
      <c r="H185" s="21">
        <v>4104</v>
      </c>
      <c r="I185" s="21">
        <v>20338.240000000002</v>
      </c>
      <c r="J185" s="21">
        <v>4025</v>
      </c>
      <c r="K185" s="21">
        <f t="shared" si="4"/>
        <v>32341.74</v>
      </c>
      <c r="L185" s="21">
        <f t="shared" si="5"/>
        <v>102658.26</v>
      </c>
      <c r="M185" s="46" t="str" cm="1">
        <f t="array" ref="M185">VLOOKUP(B185,+[1]TEMPORAL!$B$9:$M$384,12,0)</f>
        <v>M</v>
      </c>
    </row>
    <row r="186" spans="1:13" x14ac:dyDescent="0.25">
      <c r="A186" s="42">
        <v>178</v>
      </c>
      <c r="B186" s="2" t="s">
        <v>532</v>
      </c>
      <c r="C186" s="20" t="s">
        <v>1352</v>
      </c>
      <c r="D186" s="20" t="s">
        <v>1122</v>
      </c>
      <c r="E186" s="20" t="s">
        <v>743</v>
      </c>
      <c r="F186" s="21">
        <v>70000</v>
      </c>
      <c r="G186" s="21">
        <v>2009</v>
      </c>
      <c r="H186" s="21">
        <v>2128</v>
      </c>
      <c r="I186" s="21">
        <v>5368.48</v>
      </c>
      <c r="J186" s="21">
        <v>25</v>
      </c>
      <c r="K186" s="21">
        <f t="shared" si="4"/>
        <v>9530.48</v>
      </c>
      <c r="L186" s="21">
        <f t="shared" si="5"/>
        <v>60469.520000000004</v>
      </c>
      <c r="M186" s="46" t="str" cm="1">
        <f t="array" ref="M186">VLOOKUP(B186,+[1]TEMPORAL!$B$9:$M$384,12,0)</f>
        <v>F</v>
      </c>
    </row>
    <row r="187" spans="1:13" x14ac:dyDescent="0.25">
      <c r="A187" s="42">
        <v>179</v>
      </c>
      <c r="B187" s="2" t="s">
        <v>643</v>
      </c>
      <c r="C187" s="20" t="s">
        <v>1352</v>
      </c>
      <c r="D187" s="20" t="s">
        <v>1122</v>
      </c>
      <c r="E187" s="20" t="s">
        <v>743</v>
      </c>
      <c r="F187" s="21">
        <v>85000</v>
      </c>
      <c r="G187" s="21">
        <v>2439.5</v>
      </c>
      <c r="H187" s="21">
        <v>2584</v>
      </c>
      <c r="I187" s="21">
        <v>8576.99</v>
      </c>
      <c r="J187" s="21">
        <v>2575</v>
      </c>
      <c r="K187" s="21">
        <f t="shared" si="4"/>
        <v>16175.49</v>
      </c>
      <c r="L187" s="21">
        <f t="shared" si="5"/>
        <v>68824.509999999995</v>
      </c>
      <c r="M187" s="46" t="str" cm="1">
        <f t="array" ref="M187">VLOOKUP(B187,+[1]TEMPORAL!$B$9:$M$384,12,0)</f>
        <v>F</v>
      </c>
    </row>
    <row r="188" spans="1:13" x14ac:dyDescent="0.25">
      <c r="A188" s="42">
        <v>180</v>
      </c>
      <c r="B188" s="2" t="s">
        <v>363</v>
      </c>
      <c r="C188" s="20" t="s">
        <v>119</v>
      </c>
      <c r="D188" s="20" t="s">
        <v>1229</v>
      </c>
      <c r="E188" s="20" t="s">
        <v>743</v>
      </c>
      <c r="F188" s="21">
        <v>75000</v>
      </c>
      <c r="G188" s="21">
        <v>2152.5</v>
      </c>
      <c r="H188" s="21">
        <v>2280</v>
      </c>
      <c r="I188" s="21">
        <v>6309.38</v>
      </c>
      <c r="J188" s="21">
        <v>3225</v>
      </c>
      <c r="K188" s="21">
        <f t="shared" si="4"/>
        <v>13966.880000000001</v>
      </c>
      <c r="L188" s="21">
        <f t="shared" si="5"/>
        <v>61033.119999999995</v>
      </c>
      <c r="M188" s="46" t="str" cm="1">
        <f t="array" ref="M188">VLOOKUP(B188,+[1]TEMPORAL!$B$9:$M$384,12,0)</f>
        <v>M</v>
      </c>
    </row>
    <row r="189" spans="1:13" x14ac:dyDescent="0.25">
      <c r="A189" s="42">
        <v>181</v>
      </c>
      <c r="B189" s="2" t="s">
        <v>773</v>
      </c>
      <c r="C189" s="20" t="s">
        <v>1354</v>
      </c>
      <c r="D189" s="20" t="s">
        <v>1226</v>
      </c>
      <c r="E189" s="20" t="s">
        <v>743</v>
      </c>
      <c r="F189" s="21">
        <v>75000</v>
      </c>
      <c r="G189" s="21">
        <v>2152.5</v>
      </c>
      <c r="H189" s="21">
        <v>2280</v>
      </c>
      <c r="I189" s="21">
        <v>6309.38</v>
      </c>
      <c r="J189" s="21">
        <v>2275</v>
      </c>
      <c r="K189" s="21">
        <f t="shared" si="4"/>
        <v>13016.880000000001</v>
      </c>
      <c r="L189" s="21">
        <f t="shared" si="5"/>
        <v>61983.119999999995</v>
      </c>
      <c r="M189" s="46" t="str" cm="1">
        <f t="array" ref="M189">VLOOKUP(B189,+[1]TEMPORAL!$B$9:$M$384,12,0)</f>
        <v>M</v>
      </c>
    </row>
    <row r="190" spans="1:13" x14ac:dyDescent="0.25">
      <c r="A190" s="42">
        <v>182</v>
      </c>
      <c r="B190" s="2" t="s">
        <v>705</v>
      </c>
      <c r="C190" s="20" t="s">
        <v>1352</v>
      </c>
      <c r="D190" s="20" t="s">
        <v>1122</v>
      </c>
      <c r="E190" s="20" t="s">
        <v>743</v>
      </c>
      <c r="F190" s="21">
        <v>85000</v>
      </c>
      <c r="G190" s="21">
        <v>2439.5</v>
      </c>
      <c r="H190" s="21">
        <v>2584</v>
      </c>
      <c r="I190" s="21">
        <v>8576.99</v>
      </c>
      <c r="J190" s="21">
        <v>15325</v>
      </c>
      <c r="K190" s="21">
        <f t="shared" si="4"/>
        <v>28925.489999999998</v>
      </c>
      <c r="L190" s="21">
        <f t="shared" si="5"/>
        <v>56074.51</v>
      </c>
      <c r="M190" s="46" t="str" cm="1">
        <f t="array" ref="M190">VLOOKUP(B190,+[1]TEMPORAL!$B$9:$M$384,12,0)</f>
        <v>M</v>
      </c>
    </row>
    <row r="191" spans="1:13" x14ac:dyDescent="0.25">
      <c r="A191" s="42">
        <v>183</v>
      </c>
      <c r="B191" s="2" t="s">
        <v>549</v>
      </c>
      <c r="C191" s="20" t="s">
        <v>1352</v>
      </c>
      <c r="D191" s="20" t="s">
        <v>982</v>
      </c>
      <c r="E191" s="20" t="s">
        <v>743</v>
      </c>
      <c r="F191" s="21">
        <v>90000</v>
      </c>
      <c r="G191" s="21">
        <v>2583</v>
      </c>
      <c r="H191" s="21">
        <v>2736</v>
      </c>
      <c r="I191" s="21">
        <v>9753.1200000000008</v>
      </c>
      <c r="J191" s="21">
        <v>25</v>
      </c>
      <c r="K191" s="21">
        <f t="shared" si="4"/>
        <v>15097.12</v>
      </c>
      <c r="L191" s="21">
        <f t="shared" si="5"/>
        <v>74902.880000000005</v>
      </c>
      <c r="M191" s="46" t="str" cm="1">
        <f t="array" ref="M191">VLOOKUP(B191,+[1]TEMPORAL!$B$9:$M$384,12,0)</f>
        <v>M</v>
      </c>
    </row>
    <row r="192" spans="1:13" x14ac:dyDescent="0.25">
      <c r="A192" s="42">
        <v>184</v>
      </c>
      <c r="B192" s="2" t="s">
        <v>373</v>
      </c>
      <c r="C192" s="20" t="s">
        <v>1352</v>
      </c>
      <c r="D192" s="20" t="s">
        <v>1122</v>
      </c>
      <c r="E192" s="20" t="s">
        <v>743</v>
      </c>
      <c r="F192" s="21">
        <v>85000</v>
      </c>
      <c r="G192" s="21">
        <v>2439.5</v>
      </c>
      <c r="H192" s="21">
        <v>2584</v>
      </c>
      <c r="I192" s="21">
        <v>8576.99</v>
      </c>
      <c r="J192" s="21">
        <v>2575</v>
      </c>
      <c r="K192" s="21">
        <f t="shared" si="4"/>
        <v>16175.49</v>
      </c>
      <c r="L192" s="21">
        <f t="shared" si="5"/>
        <v>68824.509999999995</v>
      </c>
      <c r="M192" s="46" t="str" cm="1">
        <f t="array" ref="M192">VLOOKUP(B192,+[1]TEMPORAL!$B$9:$M$384,12,0)</f>
        <v>F</v>
      </c>
    </row>
    <row r="193" spans="1:13" x14ac:dyDescent="0.25">
      <c r="A193" s="42">
        <v>185</v>
      </c>
      <c r="B193" s="2" t="s">
        <v>746</v>
      </c>
      <c r="C193" s="20" t="s">
        <v>1355</v>
      </c>
      <c r="D193" s="20" t="s">
        <v>1285</v>
      </c>
      <c r="E193" s="20" t="s">
        <v>743</v>
      </c>
      <c r="F193" s="21">
        <v>75000</v>
      </c>
      <c r="G193" s="21">
        <v>2152.5</v>
      </c>
      <c r="H193" s="21">
        <v>2280</v>
      </c>
      <c r="I193" s="21">
        <v>6309.38</v>
      </c>
      <c r="J193" s="21">
        <v>25</v>
      </c>
      <c r="K193" s="21">
        <f t="shared" si="4"/>
        <v>10766.880000000001</v>
      </c>
      <c r="L193" s="21">
        <f t="shared" si="5"/>
        <v>64233.119999999995</v>
      </c>
      <c r="M193" s="46" t="str" cm="1">
        <f t="array" ref="M193">VLOOKUP(B193,+[1]TEMPORAL!$B$9:$M$384,12,0)</f>
        <v>M</v>
      </c>
    </row>
    <row r="194" spans="1:13" x14ac:dyDescent="0.25">
      <c r="A194" s="42">
        <v>186</v>
      </c>
      <c r="B194" s="2" t="s">
        <v>323</v>
      </c>
      <c r="C194" s="20" t="s">
        <v>1356</v>
      </c>
      <c r="D194" s="20" t="s">
        <v>1213</v>
      </c>
      <c r="E194" s="20" t="s">
        <v>743</v>
      </c>
      <c r="F194" s="21">
        <v>13333.33</v>
      </c>
      <c r="G194" s="21">
        <v>382.67</v>
      </c>
      <c r="H194" s="21">
        <v>405.33</v>
      </c>
      <c r="I194" s="21">
        <v>0</v>
      </c>
      <c r="J194" s="21">
        <v>25</v>
      </c>
      <c r="K194" s="21">
        <f t="shared" si="4"/>
        <v>813</v>
      </c>
      <c r="L194" s="21">
        <f t="shared" si="5"/>
        <v>12520.33</v>
      </c>
      <c r="M194" s="46" t="str" cm="1">
        <f t="array" ref="M194">VLOOKUP(B194,+[1]TEMPORAL!$B$9:$M$384,12,0)</f>
        <v>M</v>
      </c>
    </row>
    <row r="195" spans="1:13" x14ac:dyDescent="0.25">
      <c r="A195" s="42">
        <v>187</v>
      </c>
      <c r="B195" s="2" t="s">
        <v>340</v>
      </c>
      <c r="C195" s="20" t="s">
        <v>1357</v>
      </c>
      <c r="D195" s="20" t="s">
        <v>1107</v>
      </c>
      <c r="E195" s="20" t="s">
        <v>743</v>
      </c>
      <c r="F195" s="21">
        <v>70000</v>
      </c>
      <c r="G195" s="21">
        <v>2009</v>
      </c>
      <c r="H195" s="21">
        <v>2128</v>
      </c>
      <c r="I195" s="21">
        <v>5368.48</v>
      </c>
      <c r="J195" s="21">
        <v>25</v>
      </c>
      <c r="K195" s="21">
        <f t="shared" si="4"/>
        <v>9530.48</v>
      </c>
      <c r="L195" s="21">
        <f t="shared" si="5"/>
        <v>60469.520000000004</v>
      </c>
      <c r="M195" s="46" t="str" cm="1">
        <f t="array" ref="M195">VLOOKUP(B195,+[1]TEMPORAL!$B$9:$M$384,12,0)</f>
        <v>M</v>
      </c>
    </row>
    <row r="196" spans="1:13" x14ac:dyDescent="0.25">
      <c r="A196" s="42">
        <v>188</v>
      </c>
      <c r="B196" s="2" t="s">
        <v>258</v>
      </c>
      <c r="C196" s="20" t="s">
        <v>1358</v>
      </c>
      <c r="D196" s="20" t="s">
        <v>990</v>
      </c>
      <c r="E196" s="20" t="s">
        <v>743</v>
      </c>
      <c r="F196" s="21">
        <v>80000</v>
      </c>
      <c r="G196" s="21">
        <v>2296</v>
      </c>
      <c r="H196" s="21">
        <v>2432</v>
      </c>
      <c r="I196" s="21">
        <v>7400.87</v>
      </c>
      <c r="J196" s="21">
        <v>3379.36</v>
      </c>
      <c r="K196" s="21">
        <f t="shared" si="4"/>
        <v>15508.23</v>
      </c>
      <c r="L196" s="21">
        <f t="shared" si="5"/>
        <v>64491.770000000004</v>
      </c>
      <c r="M196" s="46" t="str" cm="1">
        <f t="array" ref="M196">VLOOKUP(B196,+[1]TEMPORAL!$B$9:$M$384,12,0)</f>
        <v>M</v>
      </c>
    </row>
    <row r="197" spans="1:13" x14ac:dyDescent="0.25">
      <c r="A197" s="42">
        <v>189</v>
      </c>
      <c r="B197" s="2" t="s">
        <v>393</v>
      </c>
      <c r="C197" s="20" t="s">
        <v>1359</v>
      </c>
      <c r="D197" s="20" t="s">
        <v>1217</v>
      </c>
      <c r="E197" s="20" t="s">
        <v>743</v>
      </c>
      <c r="F197" s="21">
        <v>70000</v>
      </c>
      <c r="G197" s="21">
        <v>2009</v>
      </c>
      <c r="H197" s="21">
        <v>2128</v>
      </c>
      <c r="I197" s="21">
        <v>5368.48</v>
      </c>
      <c r="J197" s="21">
        <v>25</v>
      </c>
      <c r="K197" s="21">
        <f t="shared" si="4"/>
        <v>9530.48</v>
      </c>
      <c r="L197" s="21">
        <f t="shared" si="5"/>
        <v>60469.520000000004</v>
      </c>
      <c r="M197" s="46" t="str" cm="1">
        <f t="array" ref="M197">VLOOKUP(B197,+[1]TEMPORAL!$B$9:$M$384,12,0)</f>
        <v>M</v>
      </c>
    </row>
    <row r="198" spans="1:13" x14ac:dyDescent="0.25">
      <c r="A198" s="42">
        <v>190</v>
      </c>
      <c r="B198" s="2" t="s">
        <v>239</v>
      </c>
      <c r="C198" s="20" t="s">
        <v>1350</v>
      </c>
      <c r="D198" s="20" t="s">
        <v>1224</v>
      </c>
      <c r="E198" s="20" t="s">
        <v>743</v>
      </c>
      <c r="F198" s="21">
        <v>70000</v>
      </c>
      <c r="G198" s="21">
        <v>2009</v>
      </c>
      <c r="H198" s="21">
        <v>2128</v>
      </c>
      <c r="I198" s="21">
        <v>5368.48</v>
      </c>
      <c r="J198" s="21">
        <v>25</v>
      </c>
      <c r="K198" s="21">
        <f t="shared" si="4"/>
        <v>9530.48</v>
      </c>
      <c r="L198" s="21">
        <f t="shared" si="5"/>
        <v>60469.520000000004</v>
      </c>
      <c r="M198" s="46" t="str" cm="1">
        <f t="array" ref="M198">VLOOKUP(B198,+[1]TEMPORAL!$B$9:$M$384,12,0)</f>
        <v>M</v>
      </c>
    </row>
    <row r="199" spans="1:13" x14ac:dyDescent="0.25">
      <c r="A199" s="42">
        <v>191</v>
      </c>
      <c r="B199" s="2" t="s">
        <v>704</v>
      </c>
      <c r="C199" s="20" t="s">
        <v>1360</v>
      </c>
      <c r="D199" s="20" t="s">
        <v>1224</v>
      </c>
      <c r="E199" s="20" t="s">
        <v>743</v>
      </c>
      <c r="F199" s="21">
        <v>70000</v>
      </c>
      <c r="G199" s="21">
        <v>2009</v>
      </c>
      <c r="H199" s="21">
        <v>2128</v>
      </c>
      <c r="I199" s="21">
        <v>5368.48</v>
      </c>
      <c r="J199" s="21">
        <v>2125</v>
      </c>
      <c r="K199" s="21">
        <f t="shared" si="4"/>
        <v>11630.48</v>
      </c>
      <c r="L199" s="21">
        <f t="shared" si="5"/>
        <v>58369.520000000004</v>
      </c>
      <c r="M199" s="46" t="str" cm="1">
        <f t="array" ref="M199">VLOOKUP(B199,+[1]TEMPORAL!$B$9:$M$384,12,0)</f>
        <v>F</v>
      </c>
    </row>
    <row r="200" spans="1:13" x14ac:dyDescent="0.25">
      <c r="A200" s="42">
        <v>192</v>
      </c>
      <c r="B200" s="2" t="s">
        <v>317</v>
      </c>
      <c r="C200" s="20" t="s">
        <v>1060</v>
      </c>
      <c r="D200" s="20" t="s">
        <v>1306</v>
      </c>
      <c r="E200" s="20" t="s">
        <v>743</v>
      </c>
      <c r="F200" s="21">
        <v>70000</v>
      </c>
      <c r="G200" s="21">
        <v>2009</v>
      </c>
      <c r="H200" s="21">
        <v>2128</v>
      </c>
      <c r="I200" s="21">
        <v>5025.38</v>
      </c>
      <c r="J200" s="21">
        <v>1740.46</v>
      </c>
      <c r="K200" s="21">
        <f t="shared" si="4"/>
        <v>10902.84</v>
      </c>
      <c r="L200" s="21">
        <f t="shared" si="5"/>
        <v>59097.16</v>
      </c>
      <c r="M200" s="46" t="str" cm="1">
        <f t="array" ref="M200">VLOOKUP(B200,+[1]TEMPORAL!$B$9:$M$384,12,0)</f>
        <v>F</v>
      </c>
    </row>
    <row r="201" spans="1:13" x14ac:dyDescent="0.25">
      <c r="A201" s="42">
        <v>193</v>
      </c>
      <c r="B201" s="2" t="s">
        <v>350</v>
      </c>
      <c r="C201" s="20" t="s">
        <v>1344</v>
      </c>
      <c r="D201" s="20" t="s">
        <v>1123</v>
      </c>
      <c r="E201" s="20" t="s">
        <v>743</v>
      </c>
      <c r="F201" s="21">
        <v>70000</v>
      </c>
      <c r="G201" s="21">
        <v>2009</v>
      </c>
      <c r="H201" s="21">
        <v>2128</v>
      </c>
      <c r="I201" s="21">
        <v>5025.38</v>
      </c>
      <c r="J201" s="21">
        <v>1740.46</v>
      </c>
      <c r="K201" s="21">
        <f t="shared" si="4"/>
        <v>10902.84</v>
      </c>
      <c r="L201" s="21">
        <f t="shared" si="5"/>
        <v>59097.16</v>
      </c>
      <c r="M201" s="46" t="str" cm="1">
        <f t="array" ref="M201">VLOOKUP(B201,+[1]TEMPORAL!$B$9:$M$384,12,0)</f>
        <v>F</v>
      </c>
    </row>
    <row r="202" spans="1:13" x14ac:dyDescent="0.25">
      <c r="A202" s="42">
        <v>194</v>
      </c>
      <c r="B202" s="2" t="s">
        <v>389</v>
      </c>
      <c r="C202" s="20" t="s">
        <v>1361</v>
      </c>
      <c r="D202" s="20" t="s">
        <v>1333</v>
      </c>
      <c r="E202" s="20" t="s">
        <v>743</v>
      </c>
      <c r="F202" s="21">
        <v>70000</v>
      </c>
      <c r="G202" s="21">
        <v>2009</v>
      </c>
      <c r="H202" s="21">
        <v>2128</v>
      </c>
      <c r="I202" s="21">
        <v>5368.48</v>
      </c>
      <c r="J202" s="21">
        <v>25</v>
      </c>
      <c r="K202" s="21">
        <f t="shared" ref="K202:K265" si="6">+G202+H202+I202+J202</f>
        <v>9530.48</v>
      </c>
      <c r="L202" s="21">
        <f t="shared" ref="L202:L265" si="7">+F202-K202</f>
        <v>60469.520000000004</v>
      </c>
      <c r="M202" s="46" t="str" cm="1">
        <f t="array" ref="M202">VLOOKUP(B202,+[1]TEMPORAL!$B$9:$M$384,12,0)</f>
        <v>F</v>
      </c>
    </row>
    <row r="203" spans="1:13" x14ac:dyDescent="0.25">
      <c r="A203" s="42">
        <v>195</v>
      </c>
      <c r="B203" s="2" t="s">
        <v>390</v>
      </c>
      <c r="C203" s="20" t="s">
        <v>1362</v>
      </c>
      <c r="D203" s="20" t="s">
        <v>1211</v>
      </c>
      <c r="E203" s="20" t="s">
        <v>743</v>
      </c>
      <c r="F203" s="21">
        <v>70000</v>
      </c>
      <c r="G203" s="21">
        <v>2009</v>
      </c>
      <c r="H203" s="21">
        <v>2128</v>
      </c>
      <c r="I203" s="21">
        <v>5368.48</v>
      </c>
      <c r="J203" s="21">
        <v>25</v>
      </c>
      <c r="K203" s="21">
        <f t="shared" si="6"/>
        <v>9530.48</v>
      </c>
      <c r="L203" s="21">
        <f t="shared" si="7"/>
        <v>60469.520000000004</v>
      </c>
      <c r="M203" s="46" t="str" cm="1">
        <f t="array" ref="M203">VLOOKUP(B203,+[1]TEMPORAL!$B$9:$M$384,12,0)</f>
        <v>M</v>
      </c>
    </row>
    <row r="204" spans="1:13" x14ac:dyDescent="0.25">
      <c r="A204" s="42">
        <v>196</v>
      </c>
      <c r="B204" s="2" t="s">
        <v>395</v>
      </c>
      <c r="C204" s="20" t="s">
        <v>1361</v>
      </c>
      <c r="D204" s="20" t="s">
        <v>1333</v>
      </c>
      <c r="E204" s="20" t="s">
        <v>743</v>
      </c>
      <c r="F204" s="21">
        <v>70000</v>
      </c>
      <c r="G204" s="21">
        <v>2009</v>
      </c>
      <c r="H204" s="21">
        <v>2128</v>
      </c>
      <c r="I204" s="21">
        <v>4682.29</v>
      </c>
      <c r="J204" s="21">
        <v>8557.85</v>
      </c>
      <c r="K204" s="21">
        <f t="shared" si="6"/>
        <v>17377.14</v>
      </c>
      <c r="L204" s="21">
        <f t="shared" si="7"/>
        <v>52622.86</v>
      </c>
      <c r="M204" s="46" t="str" cm="1">
        <f t="array" ref="M204">VLOOKUP(B204,+[1]TEMPORAL!$B$9:$M$384,12,0)</f>
        <v>F</v>
      </c>
    </row>
    <row r="205" spans="1:13" x14ac:dyDescent="0.25">
      <c r="A205" s="42">
        <v>197</v>
      </c>
      <c r="B205" s="2" t="s">
        <v>403</v>
      </c>
      <c r="C205" s="20" t="s">
        <v>1361</v>
      </c>
      <c r="D205" s="20" t="s">
        <v>1333</v>
      </c>
      <c r="E205" s="20" t="s">
        <v>743</v>
      </c>
      <c r="F205" s="21">
        <v>70000</v>
      </c>
      <c r="G205" s="21">
        <v>2009</v>
      </c>
      <c r="H205" s="21">
        <v>2128</v>
      </c>
      <c r="I205" s="21">
        <v>5368.48</v>
      </c>
      <c r="J205" s="21">
        <v>7242.32</v>
      </c>
      <c r="K205" s="21">
        <f t="shared" si="6"/>
        <v>16747.8</v>
      </c>
      <c r="L205" s="21">
        <f t="shared" si="7"/>
        <v>53252.2</v>
      </c>
      <c r="M205" s="46" t="str" cm="1">
        <f t="array" ref="M205">VLOOKUP(B205,+[1]TEMPORAL!$B$9:$M$384,12,0)</f>
        <v>F</v>
      </c>
    </row>
    <row r="206" spans="1:13" x14ac:dyDescent="0.25">
      <c r="A206" s="42">
        <v>198</v>
      </c>
      <c r="B206" s="2" t="s">
        <v>410</v>
      </c>
      <c r="C206" s="20" t="s">
        <v>179</v>
      </c>
      <c r="D206" s="20" t="s">
        <v>1285</v>
      </c>
      <c r="E206" s="20" t="s">
        <v>743</v>
      </c>
      <c r="F206" s="21">
        <v>90000</v>
      </c>
      <c r="G206" s="21">
        <v>2583</v>
      </c>
      <c r="H206" s="21">
        <v>2736</v>
      </c>
      <c r="I206" s="21">
        <v>9324.25</v>
      </c>
      <c r="J206" s="21">
        <v>1740.46</v>
      </c>
      <c r="K206" s="21">
        <f t="shared" si="6"/>
        <v>16383.71</v>
      </c>
      <c r="L206" s="21">
        <f t="shared" si="7"/>
        <v>73616.290000000008</v>
      </c>
      <c r="M206" s="46" t="str" cm="1">
        <f t="array" ref="M206">VLOOKUP(B206,+[1]TEMPORAL!$B$9:$M$384,12,0)</f>
        <v>F</v>
      </c>
    </row>
    <row r="207" spans="1:13" x14ac:dyDescent="0.25">
      <c r="A207" s="42">
        <v>199</v>
      </c>
      <c r="B207" s="2" t="s">
        <v>256</v>
      </c>
      <c r="C207" s="20" t="s">
        <v>1363</v>
      </c>
      <c r="D207" s="20" t="s">
        <v>6</v>
      </c>
      <c r="E207" s="20" t="s">
        <v>743</v>
      </c>
      <c r="F207" s="21">
        <v>50000</v>
      </c>
      <c r="G207" s="21">
        <v>1435</v>
      </c>
      <c r="H207" s="21">
        <v>1520</v>
      </c>
      <c r="I207" s="21">
        <v>1854</v>
      </c>
      <c r="J207" s="21">
        <v>5025</v>
      </c>
      <c r="K207" s="21">
        <f t="shared" si="6"/>
        <v>9834</v>
      </c>
      <c r="L207" s="21">
        <f t="shared" si="7"/>
        <v>40166</v>
      </c>
      <c r="M207" s="46" t="str" cm="1">
        <f t="array" ref="M207">VLOOKUP(B207,+[1]TEMPORAL!$B$9:$M$384,12,0)</f>
        <v>F</v>
      </c>
    </row>
    <row r="208" spans="1:13" x14ac:dyDescent="0.25">
      <c r="A208" s="42">
        <v>200</v>
      </c>
      <c r="B208" s="2" t="s">
        <v>333</v>
      </c>
      <c r="C208" s="20" t="s">
        <v>1364</v>
      </c>
      <c r="D208" s="20" t="s">
        <v>6</v>
      </c>
      <c r="E208" s="20" t="s">
        <v>743</v>
      </c>
      <c r="F208" s="21">
        <v>70000</v>
      </c>
      <c r="G208" s="21">
        <v>2009</v>
      </c>
      <c r="H208" s="21">
        <v>2128</v>
      </c>
      <c r="I208" s="21">
        <v>5368.48</v>
      </c>
      <c r="J208" s="21">
        <v>25</v>
      </c>
      <c r="K208" s="21">
        <f t="shared" si="6"/>
        <v>9530.48</v>
      </c>
      <c r="L208" s="21">
        <f t="shared" si="7"/>
        <v>60469.520000000004</v>
      </c>
      <c r="M208" s="46" t="str" cm="1">
        <f t="array" ref="M208">VLOOKUP(B208,+[1]TEMPORAL!$B$9:$M$384,12,0)</f>
        <v>M</v>
      </c>
    </row>
    <row r="209" spans="1:13" x14ac:dyDescent="0.25">
      <c r="A209" s="42">
        <v>201</v>
      </c>
      <c r="B209" s="2" t="s">
        <v>344</v>
      </c>
      <c r="C209" s="20" t="s">
        <v>1364</v>
      </c>
      <c r="D209" s="20" t="s">
        <v>6</v>
      </c>
      <c r="E209" s="20" t="s">
        <v>743</v>
      </c>
      <c r="F209" s="21">
        <v>70000</v>
      </c>
      <c r="G209" s="21">
        <v>2009</v>
      </c>
      <c r="H209" s="21">
        <v>2128</v>
      </c>
      <c r="I209" s="21">
        <v>5368.48</v>
      </c>
      <c r="J209" s="21">
        <v>7598.26</v>
      </c>
      <c r="K209" s="21">
        <f t="shared" si="6"/>
        <v>17103.739999999998</v>
      </c>
      <c r="L209" s="21">
        <f t="shared" si="7"/>
        <v>52896.26</v>
      </c>
      <c r="M209" s="46" t="str" cm="1">
        <f t="array" ref="M209">VLOOKUP(B209,+[1]TEMPORAL!$B$9:$M$384,12,0)</f>
        <v>F</v>
      </c>
    </row>
    <row r="210" spans="1:13" x14ac:dyDescent="0.25">
      <c r="A210" s="42">
        <v>202</v>
      </c>
      <c r="B210" s="2" t="s">
        <v>1265</v>
      </c>
      <c r="C210" s="20" t="s">
        <v>1167</v>
      </c>
      <c r="D210" s="20" t="s">
        <v>6</v>
      </c>
      <c r="E210" s="20" t="s">
        <v>743</v>
      </c>
      <c r="F210" s="21">
        <v>60000</v>
      </c>
      <c r="G210" s="21">
        <v>1722</v>
      </c>
      <c r="H210" s="21">
        <v>1824</v>
      </c>
      <c r="I210" s="21">
        <v>3486.68</v>
      </c>
      <c r="J210" s="21">
        <v>25</v>
      </c>
      <c r="K210" s="21">
        <f t="shared" si="6"/>
        <v>7057.68</v>
      </c>
      <c r="L210" s="21">
        <f t="shared" si="7"/>
        <v>52942.32</v>
      </c>
      <c r="M210" s="46" t="s">
        <v>281</v>
      </c>
    </row>
    <row r="211" spans="1:13" x14ac:dyDescent="0.25">
      <c r="A211" s="42">
        <v>203</v>
      </c>
      <c r="B211" s="2" t="s">
        <v>748</v>
      </c>
      <c r="C211" s="20" t="s">
        <v>1365</v>
      </c>
      <c r="D211" s="20" t="s">
        <v>982</v>
      </c>
      <c r="E211" s="20" t="s">
        <v>743</v>
      </c>
      <c r="F211" s="21">
        <v>80000</v>
      </c>
      <c r="G211" s="21">
        <v>2296</v>
      </c>
      <c r="H211" s="21">
        <v>2432</v>
      </c>
      <c r="I211" s="21">
        <v>7400.87</v>
      </c>
      <c r="J211" s="21">
        <v>12025</v>
      </c>
      <c r="K211" s="21">
        <f t="shared" si="6"/>
        <v>24153.87</v>
      </c>
      <c r="L211" s="21">
        <f t="shared" si="7"/>
        <v>55846.130000000005</v>
      </c>
      <c r="M211" s="46" t="str" cm="1">
        <f t="array" ref="M211">VLOOKUP(B211,+[1]TEMPORAL!$B$9:$M$384,12,0)</f>
        <v>M</v>
      </c>
    </row>
    <row r="212" spans="1:13" x14ac:dyDescent="0.25">
      <c r="A212" s="42">
        <v>204</v>
      </c>
      <c r="B212" s="2" t="s">
        <v>644</v>
      </c>
      <c r="C212" s="20" t="s">
        <v>1365</v>
      </c>
      <c r="D212" s="20" t="s">
        <v>1120</v>
      </c>
      <c r="E212" s="20" t="s">
        <v>743</v>
      </c>
      <c r="F212" s="21">
        <v>70000</v>
      </c>
      <c r="G212" s="21">
        <v>2009</v>
      </c>
      <c r="H212" s="21">
        <v>2128</v>
      </c>
      <c r="I212" s="21">
        <v>5368.48</v>
      </c>
      <c r="J212" s="21">
        <v>12878.26</v>
      </c>
      <c r="K212" s="21">
        <f t="shared" si="6"/>
        <v>22383.739999999998</v>
      </c>
      <c r="L212" s="21">
        <f t="shared" si="7"/>
        <v>47616.26</v>
      </c>
      <c r="M212" s="46" t="str" cm="1">
        <f t="array" ref="M212">VLOOKUP(B212,+[1]TEMPORAL!$B$9:$M$384,12,0)</f>
        <v>M</v>
      </c>
    </row>
    <row r="213" spans="1:13" x14ac:dyDescent="0.25">
      <c r="A213" s="42">
        <v>205</v>
      </c>
      <c r="B213" s="2" t="s">
        <v>548</v>
      </c>
      <c r="C213" s="20" t="s">
        <v>1366</v>
      </c>
      <c r="D213" s="20" t="s">
        <v>145</v>
      </c>
      <c r="E213" s="20" t="s">
        <v>743</v>
      </c>
      <c r="F213" s="21">
        <v>80000</v>
      </c>
      <c r="G213" s="21">
        <v>2296</v>
      </c>
      <c r="H213" s="21">
        <v>2432</v>
      </c>
      <c r="I213" s="21">
        <v>7400.87</v>
      </c>
      <c r="J213" s="21">
        <v>25</v>
      </c>
      <c r="K213" s="21">
        <f t="shared" si="6"/>
        <v>12153.869999999999</v>
      </c>
      <c r="L213" s="21">
        <f t="shared" si="7"/>
        <v>67846.13</v>
      </c>
      <c r="M213" s="46" t="str" cm="1">
        <f t="array" ref="M213">VLOOKUP(B213,+[1]TEMPORAL!$B$9:$M$384,12,0)</f>
        <v>F</v>
      </c>
    </row>
    <row r="214" spans="1:13" x14ac:dyDescent="0.25">
      <c r="A214" s="42">
        <v>206</v>
      </c>
      <c r="B214" s="2" t="s">
        <v>349</v>
      </c>
      <c r="C214" s="20" t="s">
        <v>1365</v>
      </c>
      <c r="D214" s="20" t="s">
        <v>1101</v>
      </c>
      <c r="E214" s="20" t="s">
        <v>743</v>
      </c>
      <c r="F214" s="21">
        <v>75000</v>
      </c>
      <c r="G214" s="21">
        <v>2152.5</v>
      </c>
      <c r="H214" s="21">
        <v>2280</v>
      </c>
      <c r="I214" s="21">
        <v>5966.28</v>
      </c>
      <c r="J214" s="21">
        <v>1740.46</v>
      </c>
      <c r="K214" s="21">
        <f t="shared" si="6"/>
        <v>12139.239999999998</v>
      </c>
      <c r="L214" s="21">
        <f t="shared" si="7"/>
        <v>62860.76</v>
      </c>
      <c r="M214" s="46" t="str" cm="1">
        <f t="array" ref="M214">VLOOKUP(B214,+[1]TEMPORAL!$B$9:$M$384,12,0)</f>
        <v>M</v>
      </c>
    </row>
    <row r="215" spans="1:13" x14ac:dyDescent="0.25">
      <c r="A215" s="42">
        <v>207</v>
      </c>
      <c r="B215" s="2" t="s">
        <v>286</v>
      </c>
      <c r="C215" s="20" t="s">
        <v>1365</v>
      </c>
      <c r="D215" s="20" t="s">
        <v>1120</v>
      </c>
      <c r="E215" s="20" t="s">
        <v>743</v>
      </c>
      <c r="F215" s="21">
        <v>80000</v>
      </c>
      <c r="G215" s="21">
        <v>2296</v>
      </c>
      <c r="H215" s="21">
        <v>2432</v>
      </c>
      <c r="I215" s="21">
        <v>7400.87</v>
      </c>
      <c r="J215" s="21">
        <v>8205.7000000000007</v>
      </c>
      <c r="K215" s="21">
        <f t="shared" si="6"/>
        <v>20334.57</v>
      </c>
      <c r="L215" s="21">
        <f t="shared" si="7"/>
        <v>59665.43</v>
      </c>
      <c r="M215" s="46" t="str" cm="1">
        <f t="array" ref="M215">VLOOKUP(B215,+[1]TEMPORAL!$B$9:$M$384,12,0)</f>
        <v>M</v>
      </c>
    </row>
    <row r="216" spans="1:13" x14ac:dyDescent="0.25">
      <c r="A216" s="42">
        <v>208</v>
      </c>
      <c r="B216" s="2" t="s">
        <v>772</v>
      </c>
      <c r="C216" s="20" t="s">
        <v>1365</v>
      </c>
      <c r="D216" s="20" t="s">
        <v>1120</v>
      </c>
      <c r="E216" s="20" t="s">
        <v>743</v>
      </c>
      <c r="F216" s="21">
        <v>70000</v>
      </c>
      <c r="G216" s="21">
        <v>2009</v>
      </c>
      <c r="H216" s="21">
        <v>2128</v>
      </c>
      <c r="I216" s="21">
        <v>5368.48</v>
      </c>
      <c r="J216" s="21">
        <v>10525</v>
      </c>
      <c r="K216" s="21">
        <f t="shared" si="6"/>
        <v>20030.48</v>
      </c>
      <c r="L216" s="21">
        <f t="shared" si="7"/>
        <v>49969.520000000004</v>
      </c>
      <c r="M216" s="46" t="str" cm="1">
        <f t="array" ref="M216">VLOOKUP(B216,+[1]TEMPORAL!$B$9:$M$384,12,0)</f>
        <v>F</v>
      </c>
    </row>
    <row r="217" spans="1:13" x14ac:dyDescent="0.25">
      <c r="A217" s="42">
        <v>209</v>
      </c>
      <c r="B217" s="2" t="s">
        <v>229</v>
      </c>
      <c r="C217" s="20" t="s">
        <v>1366</v>
      </c>
      <c r="D217" s="20" t="s">
        <v>145</v>
      </c>
      <c r="E217" s="20" t="s">
        <v>743</v>
      </c>
      <c r="F217" s="21">
        <v>85000</v>
      </c>
      <c r="G217" s="21">
        <v>2439.5</v>
      </c>
      <c r="H217" s="21">
        <v>2584</v>
      </c>
      <c r="I217" s="21">
        <v>8148.13</v>
      </c>
      <c r="J217" s="21">
        <v>1740.46</v>
      </c>
      <c r="K217" s="21">
        <f t="shared" si="6"/>
        <v>14912.09</v>
      </c>
      <c r="L217" s="21">
        <f t="shared" si="7"/>
        <v>70087.91</v>
      </c>
      <c r="M217" s="46" t="str" cm="1">
        <f t="array" ref="M217">VLOOKUP(B217,+[1]TEMPORAL!$B$9:$M$384,12,0)</f>
        <v>F</v>
      </c>
    </row>
    <row r="218" spans="1:13" x14ac:dyDescent="0.25">
      <c r="A218" s="42">
        <v>210</v>
      </c>
      <c r="B218" s="2" t="s">
        <v>747</v>
      </c>
      <c r="C218" s="20" t="s">
        <v>1366</v>
      </c>
      <c r="D218" s="20" t="s">
        <v>145</v>
      </c>
      <c r="E218" s="20" t="s">
        <v>743</v>
      </c>
      <c r="F218" s="21">
        <v>75000</v>
      </c>
      <c r="G218" s="21">
        <v>2152.5</v>
      </c>
      <c r="H218" s="21">
        <v>2280</v>
      </c>
      <c r="I218" s="21">
        <v>5966.28</v>
      </c>
      <c r="J218" s="21">
        <v>1740.46</v>
      </c>
      <c r="K218" s="21">
        <f t="shared" si="6"/>
        <v>12139.239999999998</v>
      </c>
      <c r="L218" s="21">
        <f t="shared" si="7"/>
        <v>62860.76</v>
      </c>
      <c r="M218" s="46" t="str" cm="1">
        <f t="array" ref="M218">VLOOKUP(B218,+[1]TEMPORAL!$B$9:$M$384,12,0)</f>
        <v>F</v>
      </c>
    </row>
    <row r="219" spans="1:13" x14ac:dyDescent="0.25">
      <c r="A219" s="42">
        <v>211</v>
      </c>
      <c r="B219" s="2" t="s">
        <v>300</v>
      </c>
      <c r="C219" s="20" t="s">
        <v>1061</v>
      </c>
      <c r="D219" s="20" t="s">
        <v>1107</v>
      </c>
      <c r="E219" s="20" t="s">
        <v>743</v>
      </c>
      <c r="F219" s="21">
        <v>70000</v>
      </c>
      <c r="G219" s="21">
        <v>2009</v>
      </c>
      <c r="H219" s="21">
        <v>2128</v>
      </c>
      <c r="I219" s="21">
        <v>5368.48</v>
      </c>
      <c r="J219" s="21">
        <v>12191.16</v>
      </c>
      <c r="K219" s="21">
        <f t="shared" si="6"/>
        <v>21696.639999999999</v>
      </c>
      <c r="L219" s="21">
        <f t="shared" si="7"/>
        <v>48303.360000000001</v>
      </c>
      <c r="M219" s="46" t="str" cm="1">
        <f t="array" ref="M219">VLOOKUP(B219,+[1]TEMPORAL!$B$9:$M$384,12,0)</f>
        <v>F</v>
      </c>
    </row>
    <row r="220" spans="1:13" x14ac:dyDescent="0.25">
      <c r="A220" s="42">
        <v>212</v>
      </c>
      <c r="B220" s="2" t="s">
        <v>1102</v>
      </c>
      <c r="C220" s="20" t="s">
        <v>1076</v>
      </c>
      <c r="D220" s="20" t="s">
        <v>1120</v>
      </c>
      <c r="E220" s="20" t="s">
        <v>743</v>
      </c>
      <c r="F220" s="21">
        <v>80000</v>
      </c>
      <c r="G220" s="21">
        <v>2296</v>
      </c>
      <c r="H220" s="21">
        <v>2432</v>
      </c>
      <c r="I220" s="21">
        <v>7400.87</v>
      </c>
      <c r="J220" s="21">
        <v>4753.04</v>
      </c>
      <c r="K220" s="21">
        <f t="shared" si="6"/>
        <v>16881.91</v>
      </c>
      <c r="L220" s="21">
        <f t="shared" si="7"/>
        <v>63118.09</v>
      </c>
      <c r="M220" s="46" t="s">
        <v>282</v>
      </c>
    </row>
    <row r="221" spans="1:13" x14ac:dyDescent="0.25">
      <c r="A221" s="42">
        <v>213</v>
      </c>
      <c r="B221" s="2" t="s">
        <v>310</v>
      </c>
      <c r="C221" s="20" t="s">
        <v>1076</v>
      </c>
      <c r="D221" s="20" t="s">
        <v>1119</v>
      </c>
      <c r="E221" s="20" t="s">
        <v>743</v>
      </c>
      <c r="F221" s="21">
        <v>80000</v>
      </c>
      <c r="G221" s="21">
        <v>2296</v>
      </c>
      <c r="H221" s="21">
        <v>2432</v>
      </c>
      <c r="I221" s="21">
        <v>7400.87</v>
      </c>
      <c r="J221" s="21">
        <v>11423.99</v>
      </c>
      <c r="K221" s="21">
        <f t="shared" si="6"/>
        <v>23552.86</v>
      </c>
      <c r="L221" s="21">
        <f t="shared" si="7"/>
        <v>56447.14</v>
      </c>
      <c r="M221" s="46" t="str" cm="1">
        <f t="array" ref="M221">VLOOKUP(B221,+[1]TEMPORAL!$B$9:$M$384,12,0)</f>
        <v>M</v>
      </c>
    </row>
    <row r="222" spans="1:13" x14ac:dyDescent="0.25">
      <c r="A222" s="42">
        <v>214</v>
      </c>
      <c r="B222" s="2" t="s">
        <v>750</v>
      </c>
      <c r="C222" s="20" t="s">
        <v>1076</v>
      </c>
      <c r="D222" s="20" t="s">
        <v>1119</v>
      </c>
      <c r="E222" s="20" t="s">
        <v>743</v>
      </c>
      <c r="F222" s="21">
        <v>80000</v>
      </c>
      <c r="G222" s="21">
        <v>2296</v>
      </c>
      <c r="H222" s="21">
        <v>2432</v>
      </c>
      <c r="I222" s="21">
        <v>6972</v>
      </c>
      <c r="J222" s="21">
        <v>1740.46</v>
      </c>
      <c r="K222" s="21">
        <f t="shared" si="6"/>
        <v>13440.46</v>
      </c>
      <c r="L222" s="21">
        <f t="shared" si="7"/>
        <v>66559.540000000008</v>
      </c>
      <c r="M222" s="46" t="str" cm="1">
        <f t="array" ref="M222">VLOOKUP(B222,+[1]TEMPORAL!$B$9:$M$384,12,0)</f>
        <v>M</v>
      </c>
    </row>
    <row r="223" spans="1:13" x14ac:dyDescent="0.25">
      <c r="A223" s="42">
        <v>215</v>
      </c>
      <c r="B223" s="2" t="s">
        <v>351</v>
      </c>
      <c r="C223" s="20" t="s">
        <v>1076</v>
      </c>
      <c r="D223" s="20" t="s">
        <v>1119</v>
      </c>
      <c r="E223" s="20" t="s">
        <v>743</v>
      </c>
      <c r="F223" s="21">
        <v>80000</v>
      </c>
      <c r="G223" s="21">
        <v>2296</v>
      </c>
      <c r="H223" s="21">
        <v>2432</v>
      </c>
      <c r="I223" s="21">
        <v>7400.87</v>
      </c>
      <c r="J223" s="21">
        <v>2425</v>
      </c>
      <c r="K223" s="21">
        <f t="shared" si="6"/>
        <v>14553.869999999999</v>
      </c>
      <c r="L223" s="21">
        <f t="shared" si="7"/>
        <v>65446.130000000005</v>
      </c>
      <c r="M223" s="46" t="str" cm="1">
        <f t="array" ref="M223">VLOOKUP(B223,+[1]TEMPORAL!$B$9:$M$384,12,0)</f>
        <v>M</v>
      </c>
    </row>
    <row r="224" spans="1:13" x14ac:dyDescent="0.25">
      <c r="A224" s="42">
        <v>216</v>
      </c>
      <c r="B224" s="2" t="s">
        <v>360</v>
      </c>
      <c r="C224" s="20" t="s">
        <v>1062</v>
      </c>
      <c r="D224" s="20" t="s">
        <v>1226</v>
      </c>
      <c r="E224" s="20" t="s">
        <v>743</v>
      </c>
      <c r="F224" s="21">
        <v>85000</v>
      </c>
      <c r="G224" s="21">
        <v>2439.5</v>
      </c>
      <c r="H224" s="21">
        <v>2584</v>
      </c>
      <c r="I224" s="21">
        <v>8576.99</v>
      </c>
      <c r="J224" s="21">
        <v>24422.07</v>
      </c>
      <c r="K224" s="21">
        <f t="shared" si="6"/>
        <v>38022.559999999998</v>
      </c>
      <c r="L224" s="21">
        <f t="shared" si="7"/>
        <v>46977.440000000002</v>
      </c>
      <c r="M224" s="46" t="str" cm="1">
        <f t="array" ref="M224">VLOOKUP(B224,+[1]TEMPORAL!$B$9:$M$384,12,0)</f>
        <v>M</v>
      </c>
    </row>
    <row r="225" spans="1:13" x14ac:dyDescent="0.25">
      <c r="A225" s="42">
        <v>217</v>
      </c>
      <c r="B225" s="2" t="s">
        <v>774</v>
      </c>
      <c r="C225" s="20" t="s">
        <v>1076</v>
      </c>
      <c r="D225" s="20" t="s">
        <v>1120</v>
      </c>
      <c r="E225" s="20" t="s">
        <v>743</v>
      </c>
      <c r="F225" s="21">
        <v>80000</v>
      </c>
      <c r="G225" s="21">
        <v>2296</v>
      </c>
      <c r="H225" s="21">
        <v>2432</v>
      </c>
      <c r="I225" s="21">
        <v>6972</v>
      </c>
      <c r="J225" s="21">
        <v>4140.46</v>
      </c>
      <c r="K225" s="21">
        <f t="shared" si="6"/>
        <v>15840.46</v>
      </c>
      <c r="L225" s="21">
        <f t="shared" si="7"/>
        <v>64159.54</v>
      </c>
      <c r="M225" s="46" t="str" cm="1">
        <f t="array" ref="M225">VLOOKUP(B225,+[1]TEMPORAL!$B$9:$M$384,12,0)</f>
        <v>F</v>
      </c>
    </row>
    <row r="226" spans="1:13" x14ac:dyDescent="0.25">
      <c r="A226" s="42">
        <v>218</v>
      </c>
      <c r="B226" s="2" t="s">
        <v>366</v>
      </c>
      <c r="C226" s="20" t="s">
        <v>1076</v>
      </c>
      <c r="D226" s="20" t="s">
        <v>1107</v>
      </c>
      <c r="E226" s="20" t="s">
        <v>743</v>
      </c>
      <c r="F226" s="21">
        <v>70000</v>
      </c>
      <c r="G226" s="21">
        <v>2009</v>
      </c>
      <c r="H226" s="21">
        <v>2128</v>
      </c>
      <c r="I226" s="21">
        <v>5368.48</v>
      </c>
      <c r="J226" s="21">
        <v>25</v>
      </c>
      <c r="K226" s="21">
        <f t="shared" si="6"/>
        <v>9530.48</v>
      </c>
      <c r="L226" s="21">
        <f t="shared" si="7"/>
        <v>60469.520000000004</v>
      </c>
      <c r="M226" s="46" t="str" cm="1">
        <f t="array" ref="M226">VLOOKUP(B226,+[1]TEMPORAL!$B$9:$M$384,12,0)</f>
        <v>M</v>
      </c>
    </row>
    <row r="227" spans="1:13" x14ac:dyDescent="0.25">
      <c r="A227" s="42">
        <v>219</v>
      </c>
      <c r="B227" s="2" t="s">
        <v>377</v>
      </c>
      <c r="C227" s="20" t="s">
        <v>1076</v>
      </c>
      <c r="D227" s="20" t="s">
        <v>1120</v>
      </c>
      <c r="E227" s="20" t="s">
        <v>743</v>
      </c>
      <c r="F227" s="21">
        <v>75000</v>
      </c>
      <c r="G227" s="21">
        <v>2152.5</v>
      </c>
      <c r="H227" s="21">
        <v>2280</v>
      </c>
      <c r="I227" s="21">
        <v>5280.1</v>
      </c>
      <c r="J227" s="21">
        <v>12858.910000000002</v>
      </c>
      <c r="K227" s="21">
        <f t="shared" si="6"/>
        <v>22571.510000000002</v>
      </c>
      <c r="L227" s="21">
        <f t="shared" si="7"/>
        <v>52428.49</v>
      </c>
      <c r="M227" s="46" t="str" cm="1">
        <f t="array" ref="M227">VLOOKUP(B227,+[1]TEMPORAL!$B$9:$M$384,12,0)</f>
        <v>F</v>
      </c>
    </row>
    <row r="228" spans="1:13" x14ac:dyDescent="0.25">
      <c r="A228" s="42">
        <v>220</v>
      </c>
      <c r="B228" s="2" t="s">
        <v>398</v>
      </c>
      <c r="C228" s="20" t="s">
        <v>1076</v>
      </c>
      <c r="D228" s="20" t="s">
        <v>1221</v>
      </c>
      <c r="E228" s="20" t="s">
        <v>743</v>
      </c>
      <c r="F228" s="21">
        <v>75000</v>
      </c>
      <c r="G228" s="21">
        <v>2152.5</v>
      </c>
      <c r="H228" s="21">
        <v>2280</v>
      </c>
      <c r="I228" s="21">
        <v>6309.38</v>
      </c>
      <c r="J228" s="21">
        <v>2275</v>
      </c>
      <c r="K228" s="21">
        <f t="shared" si="6"/>
        <v>13016.880000000001</v>
      </c>
      <c r="L228" s="21">
        <f t="shared" si="7"/>
        <v>61983.119999999995</v>
      </c>
      <c r="M228" s="46" t="str" cm="1">
        <f t="array" ref="M228">VLOOKUP(B228,+[1]TEMPORAL!$B$9:$M$384,12,0)</f>
        <v>M</v>
      </c>
    </row>
    <row r="229" spans="1:13" x14ac:dyDescent="0.25">
      <c r="A229" s="42">
        <v>221</v>
      </c>
      <c r="B229" s="2" t="s">
        <v>238</v>
      </c>
      <c r="C229" s="20" t="s">
        <v>1367</v>
      </c>
      <c r="D229" s="20" t="s">
        <v>1211</v>
      </c>
      <c r="E229" s="20" t="s">
        <v>743</v>
      </c>
      <c r="F229" s="21">
        <v>80000</v>
      </c>
      <c r="G229" s="21">
        <v>2296</v>
      </c>
      <c r="H229" s="21">
        <v>2432</v>
      </c>
      <c r="I229" s="21">
        <v>7400.87</v>
      </c>
      <c r="J229" s="21">
        <v>14178.46</v>
      </c>
      <c r="K229" s="21">
        <f t="shared" si="6"/>
        <v>26307.329999999998</v>
      </c>
      <c r="L229" s="21">
        <f t="shared" si="7"/>
        <v>53692.67</v>
      </c>
      <c r="M229" s="46" t="str" cm="1">
        <f t="array" ref="M229">VLOOKUP(B229,+[1]TEMPORAL!$B$9:$M$384,12,0)</f>
        <v>F</v>
      </c>
    </row>
    <row r="230" spans="1:13" x14ac:dyDescent="0.25">
      <c r="A230" s="42">
        <v>222</v>
      </c>
      <c r="B230" s="2" t="s">
        <v>346</v>
      </c>
      <c r="C230" s="20" t="s">
        <v>1367</v>
      </c>
      <c r="D230" s="20" t="s">
        <v>1211</v>
      </c>
      <c r="E230" s="20" t="s">
        <v>743</v>
      </c>
      <c r="F230" s="21">
        <v>70000</v>
      </c>
      <c r="G230" s="21">
        <v>2009</v>
      </c>
      <c r="H230" s="21">
        <v>2128</v>
      </c>
      <c r="I230" s="21">
        <v>5025.38</v>
      </c>
      <c r="J230" s="21">
        <v>27256.68</v>
      </c>
      <c r="K230" s="21">
        <f t="shared" si="6"/>
        <v>36419.06</v>
      </c>
      <c r="L230" s="21">
        <f t="shared" si="7"/>
        <v>33580.94</v>
      </c>
      <c r="M230" s="46" t="str" cm="1">
        <f t="array" ref="M230">VLOOKUP(B230,+[1]TEMPORAL!$B$9:$M$384,12,0)</f>
        <v>F</v>
      </c>
    </row>
    <row r="231" spans="1:13" x14ac:dyDescent="0.25">
      <c r="A231" s="42">
        <v>223</v>
      </c>
      <c r="B231" s="2" t="s">
        <v>775</v>
      </c>
      <c r="C231" s="20" t="s">
        <v>1368</v>
      </c>
      <c r="D231" s="20" t="s">
        <v>147</v>
      </c>
      <c r="E231" s="20" t="s">
        <v>743</v>
      </c>
      <c r="F231" s="21">
        <v>75000</v>
      </c>
      <c r="G231" s="21">
        <v>2152.5</v>
      </c>
      <c r="H231" s="21">
        <v>2280</v>
      </c>
      <c r="I231" s="21">
        <v>6309.38</v>
      </c>
      <c r="J231" s="21">
        <v>3025</v>
      </c>
      <c r="K231" s="21">
        <f t="shared" si="6"/>
        <v>13766.880000000001</v>
      </c>
      <c r="L231" s="21">
        <f t="shared" si="7"/>
        <v>61233.119999999995</v>
      </c>
      <c r="M231" s="46" t="str" cm="1">
        <f t="array" ref="M231">VLOOKUP(B231,+[1]TEMPORAL!$B$9:$M$384,12,0)</f>
        <v>M</v>
      </c>
    </row>
    <row r="232" spans="1:13" x14ac:dyDescent="0.25">
      <c r="A232" s="42">
        <v>224</v>
      </c>
      <c r="B232" s="2" t="s">
        <v>259</v>
      </c>
      <c r="C232" s="20" t="s">
        <v>1368</v>
      </c>
      <c r="D232" s="20" t="s">
        <v>147</v>
      </c>
      <c r="E232" s="20" t="s">
        <v>743</v>
      </c>
      <c r="F232" s="21">
        <v>80000</v>
      </c>
      <c r="G232" s="21">
        <v>2296</v>
      </c>
      <c r="H232" s="21">
        <v>2432</v>
      </c>
      <c r="I232" s="21">
        <v>7400.87</v>
      </c>
      <c r="J232" s="21">
        <v>9625</v>
      </c>
      <c r="K232" s="21">
        <f t="shared" si="6"/>
        <v>21753.87</v>
      </c>
      <c r="L232" s="21">
        <f t="shared" si="7"/>
        <v>58246.130000000005</v>
      </c>
      <c r="M232" s="46" t="str" cm="1">
        <f t="array" ref="M232">VLOOKUP(B232,+[1]TEMPORAL!$B$9:$M$384,12,0)</f>
        <v>M</v>
      </c>
    </row>
    <row r="233" spans="1:13" x14ac:dyDescent="0.25">
      <c r="A233" s="42">
        <v>225</v>
      </c>
      <c r="B233" s="2" t="s">
        <v>961</v>
      </c>
      <c r="C233" s="20" t="s">
        <v>1368</v>
      </c>
      <c r="D233" s="20" t="s">
        <v>147</v>
      </c>
      <c r="E233" s="20" t="s">
        <v>743</v>
      </c>
      <c r="F233" s="21">
        <v>75000</v>
      </c>
      <c r="G233" s="21">
        <v>2152.5</v>
      </c>
      <c r="H233" s="21">
        <v>2280</v>
      </c>
      <c r="I233" s="21">
        <v>3251.75</v>
      </c>
      <c r="J233" s="21">
        <v>7050.83</v>
      </c>
      <c r="K233" s="21">
        <f t="shared" si="6"/>
        <v>14735.08</v>
      </c>
      <c r="L233" s="21">
        <f t="shared" si="7"/>
        <v>60264.92</v>
      </c>
      <c r="M233" s="46" t="str" cm="1">
        <f t="array" ref="M233">VLOOKUP(B233,+[1]TEMPORAL!$B$9:$M$384,12,0)</f>
        <v>M</v>
      </c>
    </row>
    <row r="234" spans="1:13" x14ac:dyDescent="0.25">
      <c r="A234" s="42">
        <v>226</v>
      </c>
      <c r="B234" s="2" t="s">
        <v>250</v>
      </c>
      <c r="C234" s="20" t="s">
        <v>141</v>
      </c>
      <c r="D234" s="20" t="s">
        <v>1118</v>
      </c>
      <c r="E234" s="20" t="s">
        <v>743</v>
      </c>
      <c r="F234" s="21">
        <v>65000</v>
      </c>
      <c r="G234" s="21">
        <v>1865.5</v>
      </c>
      <c r="H234" s="21">
        <v>1976</v>
      </c>
      <c r="I234" s="21">
        <v>4427.58</v>
      </c>
      <c r="J234" s="21">
        <v>25</v>
      </c>
      <c r="K234" s="21">
        <f t="shared" si="6"/>
        <v>8294.08</v>
      </c>
      <c r="L234" s="21">
        <f t="shared" si="7"/>
        <v>56705.919999999998</v>
      </c>
      <c r="M234" s="46" t="str" cm="1">
        <f t="array" ref="M234">VLOOKUP(B234,+[1]TEMPORAL!$B$9:$M$384,12,0)</f>
        <v>M</v>
      </c>
    </row>
    <row r="235" spans="1:13" x14ac:dyDescent="0.25">
      <c r="A235" s="42">
        <v>227</v>
      </c>
      <c r="B235" s="2" t="s">
        <v>826</v>
      </c>
      <c r="C235" s="20" t="s">
        <v>141</v>
      </c>
      <c r="D235" s="20" t="s">
        <v>1107</v>
      </c>
      <c r="E235" s="20" t="s">
        <v>743</v>
      </c>
      <c r="F235" s="21">
        <v>40000</v>
      </c>
      <c r="G235" s="21">
        <v>1148</v>
      </c>
      <c r="H235" s="21">
        <v>1216</v>
      </c>
      <c r="I235" s="21">
        <v>442.65</v>
      </c>
      <c r="J235" s="21">
        <v>25</v>
      </c>
      <c r="K235" s="21">
        <f t="shared" si="6"/>
        <v>2831.65</v>
      </c>
      <c r="L235" s="21">
        <f t="shared" si="7"/>
        <v>37168.35</v>
      </c>
      <c r="M235" s="46" t="str" cm="1">
        <f t="array" ref="M235">VLOOKUP(B235,+[1]TEMPORAL!$B$9:$M$384,12,0)</f>
        <v>M</v>
      </c>
    </row>
    <row r="236" spans="1:13" x14ac:dyDescent="0.25">
      <c r="A236" s="42">
        <v>228</v>
      </c>
      <c r="B236" s="2" t="s">
        <v>827</v>
      </c>
      <c r="C236" s="20" t="s">
        <v>141</v>
      </c>
      <c r="D236" s="20" t="s">
        <v>1107</v>
      </c>
      <c r="E236" s="20" t="s">
        <v>743</v>
      </c>
      <c r="F236" s="21">
        <v>35000</v>
      </c>
      <c r="G236" s="21">
        <v>1004.5</v>
      </c>
      <c r="H236" s="21">
        <v>1064</v>
      </c>
      <c r="I236" s="21">
        <v>0</v>
      </c>
      <c r="J236" s="21">
        <v>5585.4</v>
      </c>
      <c r="K236" s="21">
        <f t="shared" si="6"/>
        <v>7653.9</v>
      </c>
      <c r="L236" s="21">
        <f t="shared" si="7"/>
        <v>27346.1</v>
      </c>
      <c r="M236" s="46" t="str" cm="1">
        <f t="array" ref="M236">VLOOKUP(B236,+[1]TEMPORAL!$B$9:$M$384,12,0)</f>
        <v>M</v>
      </c>
    </row>
    <row r="237" spans="1:13" x14ac:dyDescent="0.25">
      <c r="A237" s="42">
        <v>229</v>
      </c>
      <c r="B237" s="2" t="s">
        <v>828</v>
      </c>
      <c r="C237" s="20" t="s">
        <v>141</v>
      </c>
      <c r="D237" s="20" t="s">
        <v>1107</v>
      </c>
      <c r="E237" s="20" t="s">
        <v>743</v>
      </c>
      <c r="F237" s="21">
        <v>50000</v>
      </c>
      <c r="G237" s="21">
        <v>1435</v>
      </c>
      <c r="H237" s="21">
        <v>1520</v>
      </c>
      <c r="I237" s="21">
        <v>1854</v>
      </c>
      <c r="J237" s="21">
        <v>5979.67</v>
      </c>
      <c r="K237" s="21">
        <f t="shared" si="6"/>
        <v>10788.67</v>
      </c>
      <c r="L237" s="21">
        <f t="shared" si="7"/>
        <v>39211.33</v>
      </c>
      <c r="M237" s="46" t="str" cm="1">
        <f t="array" ref="M237">VLOOKUP(B237,+[1]TEMPORAL!$B$9:$M$384,12,0)</f>
        <v>M</v>
      </c>
    </row>
    <row r="238" spans="1:13" x14ac:dyDescent="0.25">
      <c r="A238" s="42">
        <v>230</v>
      </c>
      <c r="B238" s="2" t="s">
        <v>829</v>
      </c>
      <c r="C238" s="20" t="s">
        <v>141</v>
      </c>
      <c r="D238" s="20" t="s">
        <v>1107</v>
      </c>
      <c r="E238" s="20" t="s">
        <v>743</v>
      </c>
      <c r="F238" s="21">
        <v>50000</v>
      </c>
      <c r="G238" s="21">
        <v>1435</v>
      </c>
      <c r="H238" s="21">
        <v>1520</v>
      </c>
      <c r="I238" s="21">
        <v>1854</v>
      </c>
      <c r="J238" s="21">
        <v>25</v>
      </c>
      <c r="K238" s="21">
        <f t="shared" si="6"/>
        <v>4834</v>
      </c>
      <c r="L238" s="21">
        <f t="shared" si="7"/>
        <v>45166</v>
      </c>
      <c r="M238" s="46" t="str" cm="1">
        <f t="array" ref="M238">VLOOKUP(B238,+[1]TEMPORAL!$B$9:$M$384,12,0)</f>
        <v>M</v>
      </c>
    </row>
    <row r="239" spans="1:13" x14ac:dyDescent="0.25">
      <c r="A239" s="42">
        <v>231</v>
      </c>
      <c r="B239" s="2" t="s">
        <v>830</v>
      </c>
      <c r="C239" s="20" t="s">
        <v>141</v>
      </c>
      <c r="D239" s="20" t="s">
        <v>1107</v>
      </c>
      <c r="E239" s="20" t="s">
        <v>743</v>
      </c>
      <c r="F239" s="21">
        <v>35000</v>
      </c>
      <c r="G239" s="21">
        <v>1004.5</v>
      </c>
      <c r="H239" s="21">
        <v>1064</v>
      </c>
      <c r="I239" s="21">
        <v>0</v>
      </c>
      <c r="J239" s="21">
        <v>5275</v>
      </c>
      <c r="K239" s="21">
        <f t="shared" si="6"/>
        <v>7343.5</v>
      </c>
      <c r="L239" s="21">
        <f t="shared" si="7"/>
        <v>27656.5</v>
      </c>
      <c r="M239" s="46" t="str" cm="1">
        <f t="array" ref="M239">VLOOKUP(B239,+[1]TEMPORAL!$B$9:$M$384,12,0)</f>
        <v>M</v>
      </c>
    </row>
    <row r="240" spans="1:13" x14ac:dyDescent="0.25">
      <c r="A240" s="42">
        <v>232</v>
      </c>
      <c r="B240" s="2" t="s">
        <v>832</v>
      </c>
      <c r="C240" s="20" t="s">
        <v>141</v>
      </c>
      <c r="D240" s="20" t="s">
        <v>1107</v>
      </c>
      <c r="E240" s="20" t="s">
        <v>743</v>
      </c>
      <c r="F240" s="21">
        <v>60000</v>
      </c>
      <c r="G240" s="21">
        <v>1722</v>
      </c>
      <c r="H240" s="21">
        <v>1824</v>
      </c>
      <c r="I240" s="21">
        <v>3143.58</v>
      </c>
      <c r="J240" s="21">
        <v>1740.46</v>
      </c>
      <c r="K240" s="21">
        <f t="shared" si="6"/>
        <v>8430.0400000000009</v>
      </c>
      <c r="L240" s="21">
        <f t="shared" si="7"/>
        <v>51569.96</v>
      </c>
      <c r="M240" s="46" t="str" cm="1">
        <f t="array" ref="M240">VLOOKUP(B240,+[1]TEMPORAL!$B$9:$M$384,12,0)</f>
        <v>M</v>
      </c>
    </row>
    <row r="241" spans="1:13" x14ac:dyDescent="0.25">
      <c r="A241" s="42">
        <v>233</v>
      </c>
      <c r="B241" s="2" t="s">
        <v>673</v>
      </c>
      <c r="C241" s="20" t="s">
        <v>141</v>
      </c>
      <c r="D241" s="20" t="s">
        <v>1107</v>
      </c>
      <c r="E241" s="20" t="s">
        <v>743</v>
      </c>
      <c r="F241" s="21">
        <v>50000</v>
      </c>
      <c r="G241" s="21">
        <v>1435</v>
      </c>
      <c r="H241" s="21">
        <v>1520</v>
      </c>
      <c r="I241" s="21">
        <v>1854</v>
      </c>
      <c r="J241" s="21">
        <v>25</v>
      </c>
      <c r="K241" s="21">
        <f t="shared" si="6"/>
        <v>4834</v>
      </c>
      <c r="L241" s="21">
        <f t="shared" si="7"/>
        <v>45166</v>
      </c>
      <c r="M241" s="46" t="str" cm="1">
        <f t="array" ref="M241">VLOOKUP(B241,+[1]TEMPORAL!$B$9:$M$384,12,0)</f>
        <v>M</v>
      </c>
    </row>
    <row r="242" spans="1:13" x14ac:dyDescent="0.25">
      <c r="A242" s="42">
        <v>234</v>
      </c>
      <c r="B242" s="2" t="s">
        <v>672</v>
      </c>
      <c r="C242" s="20" t="s">
        <v>141</v>
      </c>
      <c r="D242" s="20" t="s">
        <v>1107</v>
      </c>
      <c r="E242" s="20" t="s">
        <v>743</v>
      </c>
      <c r="F242" s="21">
        <v>40000</v>
      </c>
      <c r="G242" s="21">
        <v>1148</v>
      </c>
      <c r="H242" s="21">
        <v>1216</v>
      </c>
      <c r="I242" s="21">
        <v>442.65</v>
      </c>
      <c r="J242" s="21">
        <v>25</v>
      </c>
      <c r="K242" s="21">
        <f t="shared" si="6"/>
        <v>2831.65</v>
      </c>
      <c r="L242" s="21">
        <f t="shared" si="7"/>
        <v>37168.35</v>
      </c>
      <c r="M242" s="46" t="str" cm="1">
        <f t="array" ref="M242">VLOOKUP(B242,+[1]TEMPORAL!$B$9:$M$384,12,0)</f>
        <v>M</v>
      </c>
    </row>
    <row r="243" spans="1:13" x14ac:dyDescent="0.25">
      <c r="A243" s="42">
        <v>235</v>
      </c>
      <c r="B243" s="2" t="s">
        <v>674</v>
      </c>
      <c r="C243" s="20" t="s">
        <v>141</v>
      </c>
      <c r="D243" s="20" t="s">
        <v>1107</v>
      </c>
      <c r="E243" s="20" t="s">
        <v>743</v>
      </c>
      <c r="F243" s="21">
        <v>40000</v>
      </c>
      <c r="G243" s="21">
        <v>1148</v>
      </c>
      <c r="H243" s="21">
        <v>1216</v>
      </c>
      <c r="I243" s="21">
        <v>442.65</v>
      </c>
      <c r="J243" s="21">
        <v>6025</v>
      </c>
      <c r="K243" s="21">
        <f t="shared" si="6"/>
        <v>8831.65</v>
      </c>
      <c r="L243" s="21">
        <f t="shared" si="7"/>
        <v>31168.35</v>
      </c>
      <c r="M243" s="46" t="str" cm="1">
        <f t="array" ref="M243">VLOOKUP(B243,+[1]TEMPORAL!$B$9:$M$384,12,0)</f>
        <v>M</v>
      </c>
    </row>
    <row r="244" spans="1:13" x14ac:dyDescent="0.25">
      <c r="A244" s="42">
        <v>236</v>
      </c>
      <c r="B244" t="s">
        <v>190</v>
      </c>
      <c r="C244" s="20" t="s">
        <v>141</v>
      </c>
      <c r="D244" s="20" t="s">
        <v>1230</v>
      </c>
      <c r="E244" s="20" t="s">
        <v>743</v>
      </c>
      <c r="F244" s="21">
        <v>50000</v>
      </c>
      <c r="G244" s="21">
        <v>1435</v>
      </c>
      <c r="H244" s="21">
        <v>1520</v>
      </c>
      <c r="I244" s="21">
        <v>1854</v>
      </c>
      <c r="J244" s="21">
        <v>2525</v>
      </c>
      <c r="K244" s="21">
        <f t="shared" si="6"/>
        <v>7334</v>
      </c>
      <c r="L244" s="21">
        <f t="shared" si="7"/>
        <v>42666</v>
      </c>
      <c r="M244" s="46" t="s">
        <v>282</v>
      </c>
    </row>
    <row r="245" spans="1:13" x14ac:dyDescent="0.25">
      <c r="A245" s="42">
        <v>237</v>
      </c>
      <c r="B245" s="2" t="s">
        <v>1088</v>
      </c>
      <c r="C245" s="20" t="s">
        <v>141</v>
      </c>
      <c r="D245" s="20" t="s">
        <v>175</v>
      </c>
      <c r="E245" s="20" t="s">
        <v>743</v>
      </c>
      <c r="F245" s="21">
        <v>65000</v>
      </c>
      <c r="G245" s="21">
        <v>1865.5</v>
      </c>
      <c r="H245" s="21">
        <v>1976</v>
      </c>
      <c r="I245" s="21">
        <v>4427.58</v>
      </c>
      <c r="J245" s="21">
        <v>25</v>
      </c>
      <c r="K245" s="21">
        <f t="shared" si="6"/>
        <v>8294.08</v>
      </c>
      <c r="L245" s="21">
        <f t="shared" si="7"/>
        <v>56705.919999999998</v>
      </c>
      <c r="M245" s="46" t="s">
        <v>281</v>
      </c>
    </row>
    <row r="246" spans="1:13" x14ac:dyDescent="0.25">
      <c r="A246" s="42">
        <v>238</v>
      </c>
      <c r="B246" s="2" t="s">
        <v>208</v>
      </c>
      <c r="C246" s="20" t="s">
        <v>1371</v>
      </c>
      <c r="D246" s="20" t="s">
        <v>146</v>
      </c>
      <c r="E246" s="20" t="s">
        <v>743</v>
      </c>
      <c r="F246" s="21">
        <v>60000</v>
      </c>
      <c r="G246" s="21">
        <v>1722</v>
      </c>
      <c r="H246" s="21">
        <v>1824</v>
      </c>
      <c r="I246" s="21">
        <v>3486.68</v>
      </c>
      <c r="J246" s="21">
        <v>25</v>
      </c>
      <c r="K246" s="21">
        <f t="shared" si="6"/>
        <v>7057.68</v>
      </c>
      <c r="L246" s="21">
        <f t="shared" si="7"/>
        <v>52942.32</v>
      </c>
      <c r="M246" s="46" t="str" cm="1">
        <f t="array" ref="M246">VLOOKUP(B246,+[1]TEMPORAL!$B$9:$M$384,12,0)</f>
        <v>F</v>
      </c>
    </row>
    <row r="247" spans="1:13" x14ac:dyDescent="0.25">
      <c r="A247" s="42">
        <v>239</v>
      </c>
      <c r="B247" s="2" t="s">
        <v>536</v>
      </c>
      <c r="C247" s="20" t="s">
        <v>1063</v>
      </c>
      <c r="D247" s="20" t="s">
        <v>1120</v>
      </c>
      <c r="E247" s="20" t="s">
        <v>743</v>
      </c>
      <c r="F247" s="21">
        <v>55000</v>
      </c>
      <c r="G247" s="21">
        <v>1578.5</v>
      </c>
      <c r="H247" s="21">
        <v>1672</v>
      </c>
      <c r="I247" s="21">
        <v>2559.6799999999998</v>
      </c>
      <c r="J247" s="21">
        <v>7017.53</v>
      </c>
      <c r="K247" s="21">
        <f t="shared" si="6"/>
        <v>12827.71</v>
      </c>
      <c r="L247" s="21">
        <f t="shared" si="7"/>
        <v>42172.29</v>
      </c>
      <c r="M247" s="46" t="str" cm="1">
        <f t="array" ref="M247">VLOOKUP(B247,+[1]TEMPORAL!$B$9:$M$384,12,0)</f>
        <v>F</v>
      </c>
    </row>
    <row r="248" spans="1:13" x14ac:dyDescent="0.25">
      <c r="A248" s="42">
        <v>240</v>
      </c>
      <c r="B248" s="2" t="s">
        <v>529</v>
      </c>
      <c r="C248" s="20" t="s">
        <v>1063</v>
      </c>
      <c r="D248" s="20" t="s">
        <v>1233</v>
      </c>
      <c r="E248" s="20" t="s">
        <v>743</v>
      </c>
      <c r="F248" s="21">
        <v>50000</v>
      </c>
      <c r="G248" s="21">
        <v>1435</v>
      </c>
      <c r="H248" s="21">
        <v>1520</v>
      </c>
      <c r="I248" s="21">
        <v>1854</v>
      </c>
      <c r="J248" s="21">
        <v>25</v>
      </c>
      <c r="K248" s="21">
        <f t="shared" si="6"/>
        <v>4834</v>
      </c>
      <c r="L248" s="21">
        <f t="shared" si="7"/>
        <v>45166</v>
      </c>
      <c r="M248" s="46" t="str" cm="1">
        <f t="array" ref="M248">VLOOKUP(B248,+[1]TEMPORAL!$B$9:$M$384,12,0)</f>
        <v>M</v>
      </c>
    </row>
    <row r="249" spans="1:13" x14ac:dyDescent="0.25">
      <c r="A249" s="42">
        <v>241</v>
      </c>
      <c r="B249" s="2" t="s">
        <v>530</v>
      </c>
      <c r="C249" s="20" t="s">
        <v>1372</v>
      </c>
      <c r="D249" s="20" t="s">
        <v>1225</v>
      </c>
      <c r="E249" s="20" t="s">
        <v>743</v>
      </c>
      <c r="F249" s="21">
        <v>35000</v>
      </c>
      <c r="G249" s="21">
        <v>1004.5</v>
      </c>
      <c r="H249" s="21">
        <v>1064</v>
      </c>
      <c r="I249" s="21">
        <v>0</v>
      </c>
      <c r="J249" s="21">
        <v>3461.56</v>
      </c>
      <c r="K249" s="21">
        <f t="shared" si="6"/>
        <v>5530.0599999999995</v>
      </c>
      <c r="L249" s="21">
        <f t="shared" si="7"/>
        <v>29469.940000000002</v>
      </c>
      <c r="M249" s="46" t="str" cm="1">
        <f t="array" ref="M249">VLOOKUP(B249,+[1]TEMPORAL!$B$9:$M$384,12,0)</f>
        <v>F</v>
      </c>
    </row>
    <row r="250" spans="1:13" x14ac:dyDescent="0.25">
      <c r="A250" s="42">
        <v>242</v>
      </c>
      <c r="B250" s="2" t="s">
        <v>650</v>
      </c>
      <c r="C250" s="20" t="s">
        <v>1063</v>
      </c>
      <c r="D250" s="20" t="s">
        <v>1113</v>
      </c>
      <c r="E250" s="20" t="s">
        <v>743</v>
      </c>
      <c r="F250" s="21">
        <v>50000</v>
      </c>
      <c r="G250" s="21">
        <v>1435</v>
      </c>
      <c r="H250" s="21">
        <v>1520</v>
      </c>
      <c r="I250" s="21">
        <v>1854</v>
      </c>
      <c r="J250" s="21">
        <v>12665.24</v>
      </c>
      <c r="K250" s="21">
        <f t="shared" si="6"/>
        <v>17474.239999999998</v>
      </c>
      <c r="L250" s="21">
        <f t="shared" si="7"/>
        <v>32525.760000000002</v>
      </c>
      <c r="M250" s="46" t="str" cm="1">
        <f t="array" ref="M250">VLOOKUP(B250,+[1]TEMPORAL!$B$9:$M$384,12,0)</f>
        <v>F</v>
      </c>
    </row>
    <row r="251" spans="1:13" x14ac:dyDescent="0.25">
      <c r="A251" s="42">
        <v>243</v>
      </c>
      <c r="B251" s="2" t="s">
        <v>816</v>
      </c>
      <c r="C251" s="20" t="s">
        <v>1373</v>
      </c>
      <c r="D251" s="20" t="s">
        <v>1123</v>
      </c>
      <c r="E251" s="20" t="s">
        <v>743</v>
      </c>
      <c r="F251" s="21">
        <v>50000</v>
      </c>
      <c r="G251" s="21">
        <v>1435</v>
      </c>
      <c r="H251" s="21">
        <v>1520</v>
      </c>
      <c r="I251" s="21">
        <v>1339.36</v>
      </c>
      <c r="J251" s="21">
        <v>6155.92</v>
      </c>
      <c r="K251" s="21">
        <f t="shared" si="6"/>
        <v>10450.279999999999</v>
      </c>
      <c r="L251" s="21">
        <f t="shared" si="7"/>
        <v>39549.72</v>
      </c>
      <c r="M251" s="46" t="str" cm="1">
        <f t="array" ref="M251">VLOOKUP(B251,+[1]TEMPORAL!$B$9:$M$384,12,0)</f>
        <v>F</v>
      </c>
    </row>
    <row r="252" spans="1:13" x14ac:dyDescent="0.25">
      <c r="A252" s="42">
        <v>244</v>
      </c>
      <c r="B252" s="2" t="s">
        <v>848</v>
      </c>
      <c r="C252" s="20" t="s">
        <v>1373</v>
      </c>
      <c r="D252" s="20" t="s">
        <v>1211</v>
      </c>
      <c r="E252" s="20" t="s">
        <v>743</v>
      </c>
      <c r="F252" s="21">
        <v>50000</v>
      </c>
      <c r="G252" s="21">
        <v>1435</v>
      </c>
      <c r="H252" s="21">
        <v>1520</v>
      </c>
      <c r="I252" s="21">
        <v>1854</v>
      </c>
      <c r="J252" s="21">
        <v>2025</v>
      </c>
      <c r="K252" s="21">
        <f t="shared" si="6"/>
        <v>6834</v>
      </c>
      <c r="L252" s="21">
        <f t="shared" si="7"/>
        <v>43166</v>
      </c>
      <c r="M252" s="46" t="str" cm="1">
        <f t="array" ref="M252">VLOOKUP(B252,+[1]TEMPORAL!$B$9:$M$384,12,0)</f>
        <v>F</v>
      </c>
    </row>
    <row r="253" spans="1:13" x14ac:dyDescent="0.25">
      <c r="A253" s="42">
        <v>245</v>
      </c>
      <c r="B253" s="2" t="s">
        <v>651</v>
      </c>
      <c r="C253" s="20" t="s">
        <v>1063</v>
      </c>
      <c r="D253" s="20" t="s">
        <v>1113</v>
      </c>
      <c r="E253" s="20" t="s">
        <v>743</v>
      </c>
      <c r="F253" s="21">
        <v>40000</v>
      </c>
      <c r="G253" s="21">
        <v>1148</v>
      </c>
      <c r="H253" s="21">
        <v>1216</v>
      </c>
      <c r="I253" s="21">
        <v>442.65</v>
      </c>
      <c r="J253" s="21">
        <v>1625</v>
      </c>
      <c r="K253" s="21">
        <f t="shared" si="6"/>
        <v>4431.6499999999996</v>
      </c>
      <c r="L253" s="21">
        <f t="shared" si="7"/>
        <v>35568.35</v>
      </c>
      <c r="M253" s="46" t="str" cm="1">
        <f t="array" ref="M253">VLOOKUP(B253,+[1]TEMPORAL!$B$9:$M$384,12,0)</f>
        <v>M</v>
      </c>
    </row>
    <row r="254" spans="1:13" x14ac:dyDescent="0.25">
      <c r="A254" s="42">
        <v>246</v>
      </c>
      <c r="B254" s="2" t="s">
        <v>652</v>
      </c>
      <c r="C254" s="20" t="s">
        <v>1063</v>
      </c>
      <c r="D254" s="20" t="s">
        <v>1106</v>
      </c>
      <c r="E254" s="20" t="s">
        <v>743</v>
      </c>
      <c r="F254" s="21">
        <v>40000</v>
      </c>
      <c r="G254" s="21">
        <v>1148</v>
      </c>
      <c r="H254" s="21">
        <v>1216</v>
      </c>
      <c r="I254" s="21">
        <v>442.65</v>
      </c>
      <c r="J254" s="21">
        <v>1625</v>
      </c>
      <c r="K254" s="21">
        <f t="shared" si="6"/>
        <v>4431.6499999999996</v>
      </c>
      <c r="L254" s="21">
        <f t="shared" si="7"/>
        <v>35568.35</v>
      </c>
      <c r="M254" s="46" t="str" cm="1">
        <f t="array" ref="M254">VLOOKUP(B254,+[1]TEMPORAL!$B$9:$M$384,12,0)</f>
        <v>F</v>
      </c>
    </row>
    <row r="255" spans="1:13" x14ac:dyDescent="0.25">
      <c r="A255" s="42">
        <v>247</v>
      </c>
      <c r="B255" s="2" t="s">
        <v>558</v>
      </c>
      <c r="C255" s="20" t="s">
        <v>1063</v>
      </c>
      <c r="D255" s="20" t="s">
        <v>1107</v>
      </c>
      <c r="E255" s="20" t="s">
        <v>743</v>
      </c>
      <c r="F255" s="21">
        <v>50000</v>
      </c>
      <c r="G255" s="21">
        <v>1435</v>
      </c>
      <c r="H255" s="21">
        <v>1520</v>
      </c>
      <c r="I255" s="21">
        <v>1854</v>
      </c>
      <c r="J255" s="21">
        <v>25</v>
      </c>
      <c r="K255" s="21">
        <f t="shared" si="6"/>
        <v>4834</v>
      </c>
      <c r="L255" s="21">
        <f t="shared" si="7"/>
        <v>45166</v>
      </c>
      <c r="M255" s="46" t="str" cm="1">
        <f t="array" ref="M255">VLOOKUP(B255,+[1]TEMPORAL!$B$9:$M$384,12,0)</f>
        <v>F</v>
      </c>
    </row>
    <row r="256" spans="1:13" x14ac:dyDescent="0.25">
      <c r="A256" s="42">
        <v>248</v>
      </c>
      <c r="B256" s="2" t="s">
        <v>1276</v>
      </c>
      <c r="C256" s="20" t="s">
        <v>1063</v>
      </c>
      <c r="D256" s="20" t="s">
        <v>1093</v>
      </c>
      <c r="E256" s="20" t="s">
        <v>743</v>
      </c>
      <c r="F256" s="21">
        <v>60000</v>
      </c>
      <c r="G256" s="21">
        <v>1722</v>
      </c>
      <c r="H256" s="21">
        <v>1824</v>
      </c>
      <c r="I256" s="21">
        <v>3486.68</v>
      </c>
      <c r="J256" s="21">
        <v>25</v>
      </c>
      <c r="K256" s="21">
        <f t="shared" si="6"/>
        <v>7057.68</v>
      </c>
      <c r="L256" s="21">
        <f t="shared" si="7"/>
        <v>52942.32</v>
      </c>
      <c r="M256" s="46" t="s">
        <v>282</v>
      </c>
    </row>
    <row r="257" spans="1:13" x14ac:dyDescent="0.25">
      <c r="A257" s="42">
        <v>249</v>
      </c>
      <c r="B257" s="2" t="s">
        <v>1275</v>
      </c>
      <c r="C257" s="20" t="s">
        <v>1063</v>
      </c>
      <c r="D257" s="20" t="s">
        <v>1113</v>
      </c>
      <c r="E257" s="20" t="s">
        <v>743</v>
      </c>
      <c r="F257" s="21">
        <v>60000</v>
      </c>
      <c r="G257" s="21">
        <v>1722</v>
      </c>
      <c r="H257" s="21">
        <v>1824</v>
      </c>
      <c r="I257" s="21">
        <v>3486.68</v>
      </c>
      <c r="J257" s="21">
        <v>25</v>
      </c>
      <c r="K257" s="21">
        <f t="shared" si="6"/>
        <v>7057.68</v>
      </c>
      <c r="L257" s="21">
        <f t="shared" si="7"/>
        <v>52942.32</v>
      </c>
      <c r="M257" s="46" t="s">
        <v>281</v>
      </c>
    </row>
    <row r="258" spans="1:13" x14ac:dyDescent="0.25">
      <c r="A258" s="42">
        <v>250</v>
      </c>
      <c r="B258" s="2" t="s">
        <v>715</v>
      </c>
      <c r="C258" s="20" t="s">
        <v>1065</v>
      </c>
      <c r="D258" s="20" t="s">
        <v>1118</v>
      </c>
      <c r="E258" s="20" t="s">
        <v>743</v>
      </c>
      <c r="F258" s="21">
        <v>60000</v>
      </c>
      <c r="G258" s="21">
        <v>1722</v>
      </c>
      <c r="H258" s="21">
        <v>1824</v>
      </c>
      <c r="I258" s="21">
        <v>3486.68</v>
      </c>
      <c r="J258" s="21">
        <v>25</v>
      </c>
      <c r="K258" s="21">
        <f t="shared" si="6"/>
        <v>7057.68</v>
      </c>
      <c r="L258" s="21">
        <f t="shared" si="7"/>
        <v>52942.32</v>
      </c>
      <c r="M258" s="46" t="str" cm="1">
        <f t="array" ref="M258">VLOOKUP(B258,+[1]TEMPORAL!$B$9:$M$384,12,0)</f>
        <v>F</v>
      </c>
    </row>
    <row r="259" spans="1:13" x14ac:dyDescent="0.25">
      <c r="A259" s="42">
        <v>251</v>
      </c>
      <c r="B259" s="2" t="s">
        <v>370</v>
      </c>
      <c r="C259" s="20" t="s">
        <v>1065</v>
      </c>
      <c r="D259" s="20" t="s">
        <v>1118</v>
      </c>
      <c r="E259" s="20" t="s">
        <v>743</v>
      </c>
      <c r="F259" s="21">
        <v>50000</v>
      </c>
      <c r="G259" s="21">
        <v>1435</v>
      </c>
      <c r="H259" s="21">
        <v>1520</v>
      </c>
      <c r="I259" s="21">
        <v>1854</v>
      </c>
      <c r="J259" s="21">
        <v>13453.11</v>
      </c>
      <c r="K259" s="21">
        <f t="shared" si="6"/>
        <v>18262.11</v>
      </c>
      <c r="L259" s="21">
        <f t="shared" si="7"/>
        <v>31737.89</v>
      </c>
      <c r="M259" s="46" t="str" cm="1">
        <f t="array" ref="M259">VLOOKUP(B259,+[1]TEMPORAL!$B$9:$M$384,12,0)</f>
        <v>M</v>
      </c>
    </row>
    <row r="260" spans="1:13" x14ac:dyDescent="0.25">
      <c r="A260" s="42">
        <v>252</v>
      </c>
      <c r="B260" s="2" t="s">
        <v>285</v>
      </c>
      <c r="C260" s="20" t="s">
        <v>1065</v>
      </c>
      <c r="D260" s="20" t="s">
        <v>1118</v>
      </c>
      <c r="E260" s="20" t="s">
        <v>743</v>
      </c>
      <c r="F260" s="21">
        <v>65000</v>
      </c>
      <c r="G260" s="21">
        <v>1865.5</v>
      </c>
      <c r="H260" s="21">
        <v>1976</v>
      </c>
      <c r="I260" s="21">
        <v>4427.58</v>
      </c>
      <c r="J260" s="21">
        <v>25</v>
      </c>
      <c r="K260" s="21">
        <f t="shared" si="6"/>
        <v>8294.08</v>
      </c>
      <c r="L260" s="21">
        <f t="shared" si="7"/>
        <v>56705.919999999998</v>
      </c>
      <c r="M260" s="46" t="str" cm="1">
        <f t="array" ref="M260">VLOOKUP(B260,+[1]TEMPORAL!$B$9:$M$384,12,0)</f>
        <v>M</v>
      </c>
    </row>
    <row r="261" spans="1:13" x14ac:dyDescent="0.25">
      <c r="A261" s="42">
        <v>253</v>
      </c>
      <c r="B261" s="2" t="s">
        <v>1005</v>
      </c>
      <c r="C261" s="20" t="s">
        <v>1065</v>
      </c>
      <c r="D261" s="20" t="s">
        <v>1118</v>
      </c>
      <c r="E261" s="20" t="s">
        <v>743</v>
      </c>
      <c r="F261" s="21">
        <v>65000</v>
      </c>
      <c r="G261" s="21">
        <v>1865.5</v>
      </c>
      <c r="H261" s="21">
        <v>1976</v>
      </c>
      <c r="I261" s="21">
        <v>4427.58</v>
      </c>
      <c r="J261" s="21">
        <v>1975</v>
      </c>
      <c r="K261" s="21">
        <f t="shared" si="6"/>
        <v>10244.08</v>
      </c>
      <c r="L261" s="21">
        <f t="shared" si="7"/>
        <v>54755.92</v>
      </c>
      <c r="M261" s="46" t="s">
        <v>281</v>
      </c>
    </row>
    <row r="262" spans="1:13" x14ac:dyDescent="0.25">
      <c r="A262" s="42">
        <v>254</v>
      </c>
      <c r="B262" s="2" t="s">
        <v>1045</v>
      </c>
      <c r="C262" s="20" t="s">
        <v>1065</v>
      </c>
      <c r="D262" s="20" t="s">
        <v>982</v>
      </c>
      <c r="E262" s="20" t="s">
        <v>743</v>
      </c>
      <c r="F262" s="21">
        <v>65000</v>
      </c>
      <c r="G262" s="21">
        <v>1865.5</v>
      </c>
      <c r="H262" s="21">
        <v>1976</v>
      </c>
      <c r="I262" s="21">
        <v>3741.39</v>
      </c>
      <c r="J262" s="21">
        <v>6705.92</v>
      </c>
      <c r="K262" s="21">
        <f t="shared" si="6"/>
        <v>14288.81</v>
      </c>
      <c r="L262" s="21">
        <f t="shared" si="7"/>
        <v>50711.19</v>
      </c>
      <c r="M262" s="46" t="s">
        <v>282</v>
      </c>
    </row>
    <row r="263" spans="1:13" x14ac:dyDescent="0.25">
      <c r="A263" s="42">
        <v>255</v>
      </c>
      <c r="B263" s="2" t="s">
        <v>703</v>
      </c>
      <c r="C263" s="20" t="s">
        <v>1374</v>
      </c>
      <c r="D263" s="20" t="s">
        <v>1213</v>
      </c>
      <c r="E263" s="20" t="s">
        <v>743</v>
      </c>
      <c r="F263" s="21">
        <v>40000</v>
      </c>
      <c r="G263" s="21">
        <v>1148</v>
      </c>
      <c r="H263" s="21">
        <v>1216</v>
      </c>
      <c r="I263" s="21">
        <v>442.65</v>
      </c>
      <c r="J263" s="21">
        <v>6868.16</v>
      </c>
      <c r="K263" s="21">
        <f t="shared" si="6"/>
        <v>9674.81</v>
      </c>
      <c r="L263" s="21">
        <f t="shared" si="7"/>
        <v>30325.190000000002</v>
      </c>
      <c r="M263" s="46" t="str" cm="1">
        <f t="array" ref="M263">VLOOKUP(B263,+[1]TEMPORAL!$B$9:$M$384,12,0)</f>
        <v>M</v>
      </c>
    </row>
    <row r="264" spans="1:13" x14ac:dyDescent="0.25">
      <c r="A264" s="42">
        <v>256</v>
      </c>
      <c r="B264" s="2" t="s">
        <v>237</v>
      </c>
      <c r="C264" s="20" t="s">
        <v>1068</v>
      </c>
      <c r="D264" s="20" t="s">
        <v>1219</v>
      </c>
      <c r="E264" s="20" t="s">
        <v>743</v>
      </c>
      <c r="F264" s="21">
        <v>45000</v>
      </c>
      <c r="G264" s="21">
        <v>1291.5</v>
      </c>
      <c r="H264" s="21">
        <v>1368</v>
      </c>
      <c r="I264" s="21">
        <v>891.01</v>
      </c>
      <c r="J264" s="21">
        <v>3990.46</v>
      </c>
      <c r="K264" s="21">
        <f t="shared" si="6"/>
        <v>7540.97</v>
      </c>
      <c r="L264" s="21">
        <f t="shared" si="7"/>
        <v>37459.03</v>
      </c>
      <c r="M264" s="46" t="str" cm="1">
        <f t="array" ref="M264">VLOOKUP(B264,+[1]TEMPORAL!$B$9:$M$384,12,0)</f>
        <v>F</v>
      </c>
    </row>
    <row r="265" spans="1:13" x14ac:dyDescent="0.25">
      <c r="A265" s="42">
        <v>257</v>
      </c>
      <c r="B265" s="2" t="s">
        <v>1279</v>
      </c>
      <c r="C265" s="20" t="s">
        <v>1370</v>
      </c>
      <c r="D265" s="20" t="s">
        <v>6</v>
      </c>
      <c r="E265" s="20" t="s">
        <v>743</v>
      </c>
      <c r="F265" s="21">
        <v>60000</v>
      </c>
      <c r="G265" s="21">
        <v>1722</v>
      </c>
      <c r="H265" s="21">
        <v>1824</v>
      </c>
      <c r="I265" s="21">
        <v>3486.68</v>
      </c>
      <c r="J265" s="21">
        <v>25</v>
      </c>
      <c r="K265" s="21">
        <f t="shared" si="6"/>
        <v>7057.68</v>
      </c>
      <c r="L265" s="21">
        <f t="shared" si="7"/>
        <v>52942.32</v>
      </c>
      <c r="M265" s="46" t="s">
        <v>282</v>
      </c>
    </row>
    <row r="266" spans="1:13" x14ac:dyDescent="0.25">
      <c r="A266" s="42">
        <v>258</v>
      </c>
      <c r="B266" s="2" t="s">
        <v>1277</v>
      </c>
      <c r="C266" s="20" t="s">
        <v>1369</v>
      </c>
      <c r="D266" s="20" t="s">
        <v>6</v>
      </c>
      <c r="E266" s="20" t="s">
        <v>743</v>
      </c>
      <c r="F266" s="21">
        <v>60000</v>
      </c>
      <c r="G266" s="21">
        <v>1722</v>
      </c>
      <c r="H266" s="21">
        <v>1824</v>
      </c>
      <c r="I266" s="21">
        <v>3486.68</v>
      </c>
      <c r="J266" s="21">
        <v>25</v>
      </c>
      <c r="K266" s="21">
        <f t="shared" ref="K266:K329" si="8">+G266+H266+I266+J266</f>
        <v>7057.68</v>
      </c>
      <c r="L266" s="21">
        <f t="shared" ref="L266:L329" si="9">+F266-K266</f>
        <v>52942.32</v>
      </c>
      <c r="M266" s="46" t="s">
        <v>281</v>
      </c>
    </row>
    <row r="267" spans="1:13" x14ac:dyDescent="0.25">
      <c r="A267" s="42">
        <v>259</v>
      </c>
      <c r="B267" s="2" t="s">
        <v>191</v>
      </c>
      <c r="C267" s="20" t="s">
        <v>1375</v>
      </c>
      <c r="D267" s="20" t="s">
        <v>1125</v>
      </c>
      <c r="E267" s="20" t="s">
        <v>743</v>
      </c>
      <c r="F267" s="21">
        <v>75000</v>
      </c>
      <c r="G267" s="21">
        <v>2152.5</v>
      </c>
      <c r="H267" s="21">
        <v>2280</v>
      </c>
      <c r="I267" s="21">
        <v>6309.38</v>
      </c>
      <c r="J267" s="21">
        <v>25</v>
      </c>
      <c r="K267" s="21">
        <f t="shared" si="8"/>
        <v>10766.880000000001</v>
      </c>
      <c r="L267" s="21">
        <f t="shared" si="9"/>
        <v>64233.119999999995</v>
      </c>
      <c r="M267" s="46" t="str" cm="1">
        <f t="array" ref="M267">VLOOKUP(B267,+[1]TEMPORAL!$B$9:$M$384,12,0)</f>
        <v>F</v>
      </c>
    </row>
    <row r="268" spans="1:13" x14ac:dyDescent="0.25">
      <c r="A268" s="42">
        <v>260</v>
      </c>
      <c r="B268" s="2" t="s">
        <v>790</v>
      </c>
      <c r="C268" s="20" t="s">
        <v>1068</v>
      </c>
      <c r="D268" s="20" t="s">
        <v>1120</v>
      </c>
      <c r="E268" s="20" t="s">
        <v>743</v>
      </c>
      <c r="F268" s="21">
        <v>55000</v>
      </c>
      <c r="G268" s="21">
        <v>1578.5</v>
      </c>
      <c r="H268" s="21">
        <v>1672</v>
      </c>
      <c r="I268" s="21">
        <v>2559.6799999999998</v>
      </c>
      <c r="J268" s="21">
        <v>6374.1</v>
      </c>
      <c r="K268" s="21">
        <f t="shared" si="8"/>
        <v>12184.28</v>
      </c>
      <c r="L268" s="21">
        <f t="shared" si="9"/>
        <v>42815.72</v>
      </c>
      <c r="M268" s="46" t="str" cm="1">
        <f t="array" ref="M268">VLOOKUP(B268,+[1]TEMPORAL!$B$9:$M$384,12,0)</f>
        <v>M</v>
      </c>
    </row>
    <row r="269" spans="1:13" x14ac:dyDescent="0.25">
      <c r="A269" s="42">
        <v>261</v>
      </c>
      <c r="B269" s="2" t="s">
        <v>220</v>
      </c>
      <c r="C269" s="20" t="s">
        <v>1376</v>
      </c>
      <c r="D269" s="20" t="s">
        <v>1377</v>
      </c>
      <c r="E269" s="20" t="s">
        <v>743</v>
      </c>
      <c r="F269" s="21">
        <v>105000</v>
      </c>
      <c r="G269" s="21">
        <v>3013.5</v>
      </c>
      <c r="H269" s="21">
        <v>3192</v>
      </c>
      <c r="I269" s="21">
        <v>12852.63</v>
      </c>
      <c r="J269" s="21">
        <v>1740.46</v>
      </c>
      <c r="K269" s="21">
        <f t="shared" si="8"/>
        <v>20798.589999999997</v>
      </c>
      <c r="L269" s="21">
        <f t="shared" si="9"/>
        <v>84201.41</v>
      </c>
      <c r="M269" s="46" t="str" cm="1">
        <f t="array" ref="M269">VLOOKUP(B269,+[1]TEMPORAL!$B$9:$M$384,12,0)</f>
        <v>F</v>
      </c>
    </row>
    <row r="270" spans="1:13" x14ac:dyDescent="0.25">
      <c r="A270" s="42">
        <v>262</v>
      </c>
      <c r="B270" s="2" t="s">
        <v>1046</v>
      </c>
      <c r="C270" s="20" t="s">
        <v>1068</v>
      </c>
      <c r="D270" s="20" t="s">
        <v>1377</v>
      </c>
      <c r="E270" s="20" t="s">
        <v>743</v>
      </c>
      <c r="F270" s="21">
        <v>50000</v>
      </c>
      <c r="G270" s="21">
        <v>1435</v>
      </c>
      <c r="H270" s="21">
        <v>1520</v>
      </c>
      <c r="I270" s="21">
        <v>1854</v>
      </c>
      <c r="J270" s="21">
        <v>1525</v>
      </c>
      <c r="K270" s="21">
        <f t="shared" si="8"/>
        <v>6334</v>
      </c>
      <c r="L270" s="21">
        <f t="shared" si="9"/>
        <v>43666</v>
      </c>
      <c r="M270" s="46" t="s">
        <v>282</v>
      </c>
    </row>
    <row r="271" spans="1:13" x14ac:dyDescent="0.25">
      <c r="A271" s="42">
        <v>263</v>
      </c>
      <c r="B271" s="2" t="s">
        <v>537</v>
      </c>
      <c r="C271" s="20" t="s">
        <v>1373</v>
      </c>
      <c r="D271" s="20" t="s">
        <v>1211</v>
      </c>
      <c r="E271" s="20" t="s">
        <v>743</v>
      </c>
      <c r="F271" s="21">
        <v>50000</v>
      </c>
      <c r="G271" s="21">
        <v>1435</v>
      </c>
      <c r="H271" s="21">
        <v>1520</v>
      </c>
      <c r="I271" s="21">
        <v>1854</v>
      </c>
      <c r="J271" s="21">
        <v>25</v>
      </c>
      <c r="K271" s="21">
        <f t="shared" si="8"/>
        <v>4834</v>
      </c>
      <c r="L271" s="21">
        <f t="shared" si="9"/>
        <v>45166</v>
      </c>
      <c r="M271" s="46" t="str" cm="1">
        <f t="array" ref="M271">VLOOKUP(B271,+[1]TEMPORAL!$B$9:$M$384,12,0)</f>
        <v>M</v>
      </c>
    </row>
    <row r="272" spans="1:13" x14ac:dyDescent="0.25">
      <c r="A272" s="42">
        <v>264</v>
      </c>
      <c r="B272" s="2" t="s">
        <v>1025</v>
      </c>
      <c r="C272" s="20" t="s">
        <v>1373</v>
      </c>
      <c r="D272" s="20" t="s">
        <v>1306</v>
      </c>
      <c r="E272" s="20" t="s">
        <v>743</v>
      </c>
      <c r="F272" s="21">
        <v>50000</v>
      </c>
      <c r="G272" s="21">
        <v>1435</v>
      </c>
      <c r="H272" s="21">
        <v>1520</v>
      </c>
      <c r="I272" s="21">
        <v>1854</v>
      </c>
      <c r="J272" s="21">
        <v>2951.51</v>
      </c>
      <c r="K272" s="21">
        <f t="shared" si="8"/>
        <v>7760.51</v>
      </c>
      <c r="L272" s="21">
        <f t="shared" si="9"/>
        <v>42239.49</v>
      </c>
      <c r="M272" s="56" t="s">
        <v>282</v>
      </c>
    </row>
    <row r="273" spans="1:13" x14ac:dyDescent="0.25">
      <c r="A273" s="42">
        <v>265</v>
      </c>
      <c r="B273" s="2" t="s">
        <v>322</v>
      </c>
      <c r="C273" s="20" t="s">
        <v>1373</v>
      </c>
      <c r="D273" s="20" t="s">
        <v>1224</v>
      </c>
      <c r="E273" s="20" t="s">
        <v>743</v>
      </c>
      <c r="F273" s="21">
        <v>50000</v>
      </c>
      <c r="G273" s="21">
        <v>1435</v>
      </c>
      <c r="H273" s="21">
        <v>1520</v>
      </c>
      <c r="I273" s="21">
        <v>1854</v>
      </c>
      <c r="J273" s="21">
        <v>25</v>
      </c>
      <c r="K273" s="21">
        <f t="shared" si="8"/>
        <v>4834</v>
      </c>
      <c r="L273" s="21">
        <f t="shared" si="9"/>
        <v>45166</v>
      </c>
      <c r="M273" s="46" t="str" cm="1">
        <f t="array" ref="M273">VLOOKUP(B273,+[1]TEMPORAL!$B$9:$M$384,12,0)</f>
        <v>F</v>
      </c>
    </row>
    <row r="274" spans="1:13" x14ac:dyDescent="0.25">
      <c r="A274" s="42">
        <v>266</v>
      </c>
      <c r="B274" s="2" t="s">
        <v>568</v>
      </c>
      <c r="C274" s="20" t="s">
        <v>1373</v>
      </c>
      <c r="D274" s="20" t="s">
        <v>0</v>
      </c>
      <c r="E274" s="20" t="s">
        <v>743</v>
      </c>
      <c r="F274" s="21">
        <v>50000</v>
      </c>
      <c r="G274" s="21">
        <v>1435</v>
      </c>
      <c r="H274" s="21">
        <v>1520</v>
      </c>
      <c r="I274" s="21">
        <v>1854</v>
      </c>
      <c r="J274" s="21">
        <v>13570.42</v>
      </c>
      <c r="K274" s="21">
        <f t="shared" si="8"/>
        <v>18379.419999999998</v>
      </c>
      <c r="L274" s="21">
        <f t="shared" si="9"/>
        <v>31620.58</v>
      </c>
      <c r="M274" s="46" t="s">
        <v>282</v>
      </c>
    </row>
    <row r="275" spans="1:13" x14ac:dyDescent="0.25">
      <c r="A275" s="42">
        <v>267</v>
      </c>
      <c r="B275" s="2" t="s">
        <v>187</v>
      </c>
      <c r="C275" s="20" t="s">
        <v>1373</v>
      </c>
      <c r="D275" s="20" t="s">
        <v>1211</v>
      </c>
      <c r="E275" s="20" t="s">
        <v>743</v>
      </c>
      <c r="F275" s="21">
        <v>50000</v>
      </c>
      <c r="G275" s="21">
        <v>1435</v>
      </c>
      <c r="H275" s="21">
        <v>1520</v>
      </c>
      <c r="I275" s="21">
        <v>1854</v>
      </c>
      <c r="J275" s="21">
        <v>4025</v>
      </c>
      <c r="K275" s="21">
        <f t="shared" si="8"/>
        <v>8834</v>
      </c>
      <c r="L275" s="21">
        <f t="shared" si="9"/>
        <v>41166</v>
      </c>
      <c r="M275" s="46" t="s">
        <v>282</v>
      </c>
    </row>
    <row r="276" spans="1:13" x14ac:dyDescent="0.25">
      <c r="A276" s="42">
        <v>268</v>
      </c>
      <c r="B276" s="2" t="s">
        <v>831</v>
      </c>
      <c r="C276" s="20" t="s">
        <v>1064</v>
      </c>
      <c r="D276" s="20" t="s">
        <v>1107</v>
      </c>
      <c r="E276" s="20" t="s">
        <v>743</v>
      </c>
      <c r="F276" s="21">
        <v>40000</v>
      </c>
      <c r="G276" s="21">
        <v>1148</v>
      </c>
      <c r="H276" s="21">
        <v>1216</v>
      </c>
      <c r="I276" s="21">
        <v>442.65</v>
      </c>
      <c r="J276" s="21">
        <v>25</v>
      </c>
      <c r="K276" s="21">
        <f t="shared" si="8"/>
        <v>2831.65</v>
      </c>
      <c r="L276" s="21">
        <f t="shared" si="9"/>
        <v>37168.35</v>
      </c>
      <c r="M276" s="46" t="str" cm="1">
        <f t="array" ref="M276">VLOOKUP(B276,+[1]TEMPORAL!$B$9:$M$384,12,0)</f>
        <v>M</v>
      </c>
    </row>
    <row r="277" spans="1:13" x14ac:dyDescent="0.25">
      <c r="A277" s="42">
        <v>269</v>
      </c>
      <c r="B277" s="2" t="s">
        <v>369</v>
      </c>
      <c r="C277" s="20" t="s">
        <v>556</v>
      </c>
      <c r="D277" s="20" t="s">
        <v>147</v>
      </c>
      <c r="E277" s="20" t="s">
        <v>743</v>
      </c>
      <c r="F277" s="21">
        <v>60000</v>
      </c>
      <c r="G277" s="21">
        <v>1722</v>
      </c>
      <c r="H277" s="21">
        <v>1824</v>
      </c>
      <c r="I277" s="21">
        <v>3486.68</v>
      </c>
      <c r="J277" s="21">
        <v>2425</v>
      </c>
      <c r="K277" s="21">
        <f t="shared" si="8"/>
        <v>9457.68</v>
      </c>
      <c r="L277" s="21">
        <f t="shared" si="9"/>
        <v>50542.32</v>
      </c>
      <c r="M277" s="46" t="str" cm="1">
        <f t="array" ref="M277">VLOOKUP(B277,+[1]TEMPORAL!$B$9:$M$384,12,0)</f>
        <v>F</v>
      </c>
    </row>
    <row r="278" spans="1:13" x14ac:dyDescent="0.25">
      <c r="A278" s="42">
        <v>270</v>
      </c>
      <c r="B278" s="2" t="s">
        <v>847</v>
      </c>
      <c r="C278" s="20" t="s">
        <v>1378</v>
      </c>
      <c r="D278" s="20" t="s">
        <v>6</v>
      </c>
      <c r="E278" s="20" t="s">
        <v>743</v>
      </c>
      <c r="F278" s="21">
        <v>50000</v>
      </c>
      <c r="G278" s="21">
        <v>1435</v>
      </c>
      <c r="H278" s="21">
        <v>1520</v>
      </c>
      <c r="I278" s="21">
        <v>1854</v>
      </c>
      <c r="J278" s="21">
        <v>25</v>
      </c>
      <c r="K278" s="21">
        <f t="shared" si="8"/>
        <v>4834</v>
      </c>
      <c r="L278" s="21">
        <f t="shared" si="9"/>
        <v>45166</v>
      </c>
      <c r="M278" s="46" t="str" cm="1">
        <f t="array" ref="M278">VLOOKUP(B278,+[1]TEMPORAL!$B$9:$M$384,12,0)</f>
        <v>M</v>
      </c>
    </row>
    <row r="279" spans="1:13" x14ac:dyDescent="0.25">
      <c r="A279" s="42">
        <v>271</v>
      </c>
      <c r="B279" s="2" t="s">
        <v>216</v>
      </c>
      <c r="C279" s="20" t="s">
        <v>31</v>
      </c>
      <c r="D279" s="20" t="s">
        <v>175</v>
      </c>
      <c r="E279" s="20" t="s">
        <v>743</v>
      </c>
      <c r="F279" s="21">
        <v>90000</v>
      </c>
      <c r="G279" s="21">
        <v>2583</v>
      </c>
      <c r="H279" s="21">
        <v>2736</v>
      </c>
      <c r="I279" s="21">
        <v>9753.1200000000008</v>
      </c>
      <c r="J279" s="21">
        <v>25</v>
      </c>
      <c r="K279" s="21">
        <f t="shared" si="8"/>
        <v>15097.12</v>
      </c>
      <c r="L279" s="21">
        <f t="shared" si="9"/>
        <v>74902.880000000005</v>
      </c>
      <c r="M279" s="46" t="str" cm="1">
        <f t="array" ref="M279">VLOOKUP(B279,+[1]TEMPORAL!$B$9:$M$384,12,0)</f>
        <v>M</v>
      </c>
    </row>
    <row r="280" spans="1:13" x14ac:dyDescent="0.25">
      <c r="A280" s="42">
        <v>272</v>
      </c>
      <c r="B280" s="2" t="s">
        <v>376</v>
      </c>
      <c r="C280" s="20" t="s">
        <v>556</v>
      </c>
      <c r="D280" s="20" t="s">
        <v>149</v>
      </c>
      <c r="E280" s="20" t="s">
        <v>743</v>
      </c>
      <c r="F280" s="21">
        <v>50000</v>
      </c>
      <c r="G280" s="21">
        <v>1435</v>
      </c>
      <c r="H280" s="21">
        <v>1520</v>
      </c>
      <c r="I280" s="21">
        <v>1854</v>
      </c>
      <c r="J280" s="21">
        <v>4130.4799999999996</v>
      </c>
      <c r="K280" s="21">
        <f t="shared" si="8"/>
        <v>8939.48</v>
      </c>
      <c r="L280" s="21">
        <f t="shared" si="9"/>
        <v>41060.520000000004</v>
      </c>
      <c r="M280" s="46" t="str" cm="1">
        <f t="array" ref="M280">VLOOKUP(B280,+[1]TEMPORAL!$B$9:$M$384,12,0)</f>
        <v>M</v>
      </c>
    </row>
    <row r="281" spans="1:13" x14ac:dyDescent="0.25">
      <c r="A281" s="42">
        <v>273</v>
      </c>
      <c r="B281" s="2" t="s">
        <v>268</v>
      </c>
      <c r="C281" s="20" t="s">
        <v>1379</v>
      </c>
      <c r="D281" s="20" t="s">
        <v>982</v>
      </c>
      <c r="E281" s="20" t="s">
        <v>743</v>
      </c>
      <c r="F281" s="21">
        <v>140000</v>
      </c>
      <c r="G281" s="21">
        <v>4018</v>
      </c>
      <c r="H281" s="21">
        <v>4256</v>
      </c>
      <c r="I281" s="21">
        <v>21514.37</v>
      </c>
      <c r="J281" s="21">
        <v>38511.32</v>
      </c>
      <c r="K281" s="21">
        <f t="shared" si="8"/>
        <v>68299.69</v>
      </c>
      <c r="L281" s="21">
        <f t="shared" si="9"/>
        <v>71700.31</v>
      </c>
      <c r="M281" s="46" t="str" cm="1">
        <f t="array" ref="M281">VLOOKUP(B281,+[1]TEMPORAL!$B$9:$M$384,12,0)</f>
        <v>M</v>
      </c>
    </row>
    <row r="282" spans="1:13" x14ac:dyDescent="0.25">
      <c r="A282" s="42">
        <v>274</v>
      </c>
      <c r="B282" s="2" t="s">
        <v>788</v>
      </c>
      <c r="C282" s="20" t="s">
        <v>1380</v>
      </c>
      <c r="D282" s="20" t="s">
        <v>634</v>
      </c>
      <c r="E282" s="20" t="s">
        <v>743</v>
      </c>
      <c r="F282" s="21">
        <v>80000</v>
      </c>
      <c r="G282" s="21">
        <v>2296</v>
      </c>
      <c r="H282" s="21">
        <v>2432</v>
      </c>
      <c r="I282" s="21">
        <v>7400.87</v>
      </c>
      <c r="J282" s="21">
        <v>2425</v>
      </c>
      <c r="K282" s="21">
        <f t="shared" si="8"/>
        <v>14553.869999999999</v>
      </c>
      <c r="L282" s="21">
        <f t="shared" si="9"/>
        <v>65446.130000000005</v>
      </c>
      <c r="M282" s="46" t="str" cm="1">
        <f t="array" ref="M282">VLOOKUP(B282,+[1]TEMPORAL!$B$9:$M$384,12,0)</f>
        <v>M</v>
      </c>
    </row>
    <row r="283" spans="1:13" x14ac:dyDescent="0.25">
      <c r="A283" s="42">
        <v>275</v>
      </c>
      <c r="B283" s="2" t="s">
        <v>372</v>
      </c>
      <c r="C283" s="20" t="s">
        <v>1077</v>
      </c>
      <c r="D283" s="20" t="s">
        <v>1120</v>
      </c>
      <c r="E283" s="20" t="s">
        <v>743</v>
      </c>
      <c r="F283" s="21">
        <v>130000</v>
      </c>
      <c r="G283" s="21">
        <v>3731</v>
      </c>
      <c r="H283" s="21">
        <v>3952</v>
      </c>
      <c r="I283" s="21">
        <v>19162.12</v>
      </c>
      <c r="J283" s="21">
        <v>25</v>
      </c>
      <c r="K283" s="21">
        <f t="shared" si="8"/>
        <v>26870.12</v>
      </c>
      <c r="L283" s="21">
        <f t="shared" si="9"/>
        <v>103129.88</v>
      </c>
      <c r="M283" s="46" t="str" cm="1">
        <f t="array" ref="M283">VLOOKUP(B283,+[1]TEMPORAL!$B$9:$M$384,12,0)</f>
        <v>M</v>
      </c>
    </row>
    <row r="284" spans="1:13" x14ac:dyDescent="0.25">
      <c r="A284" s="42">
        <v>276</v>
      </c>
      <c r="B284" s="2" t="s">
        <v>702</v>
      </c>
      <c r="C284" s="20" t="s">
        <v>1115</v>
      </c>
      <c r="D284" s="20" t="s">
        <v>4</v>
      </c>
      <c r="E284" s="20" t="s">
        <v>743</v>
      </c>
      <c r="F284" s="21">
        <v>65000</v>
      </c>
      <c r="G284" s="21">
        <v>1865.5</v>
      </c>
      <c r="H284" s="21">
        <v>1976</v>
      </c>
      <c r="I284" s="21">
        <v>4427.58</v>
      </c>
      <c r="J284" s="21">
        <v>17501.22</v>
      </c>
      <c r="K284" s="21">
        <f t="shared" si="8"/>
        <v>25770.300000000003</v>
      </c>
      <c r="L284" s="21">
        <f t="shared" si="9"/>
        <v>39229.699999999997</v>
      </c>
      <c r="M284" s="46" t="str" cm="1">
        <f t="array" ref="M284">VLOOKUP(B284,+[1]TEMPORAL!$B$9:$M$384,12,0)</f>
        <v>F</v>
      </c>
    </row>
    <row r="285" spans="1:13" x14ac:dyDescent="0.25">
      <c r="A285" s="42">
        <v>277</v>
      </c>
      <c r="B285" s="2" t="s">
        <v>528</v>
      </c>
      <c r="C285" s="20" t="s">
        <v>1047</v>
      </c>
      <c r="D285" s="20" t="s">
        <v>1216</v>
      </c>
      <c r="E285" s="20" t="s">
        <v>743</v>
      </c>
      <c r="F285" s="21">
        <v>71000</v>
      </c>
      <c r="G285" s="21">
        <v>2037.7</v>
      </c>
      <c r="H285" s="21">
        <v>2158.4</v>
      </c>
      <c r="I285" s="21">
        <v>5556.66</v>
      </c>
      <c r="J285" s="21">
        <v>25</v>
      </c>
      <c r="K285" s="21">
        <f t="shared" si="8"/>
        <v>9777.76</v>
      </c>
      <c r="L285" s="21">
        <f t="shared" si="9"/>
        <v>61222.239999999998</v>
      </c>
      <c r="M285" s="46" t="str" cm="1">
        <f t="array" ref="M285">VLOOKUP(B285,+[1]TEMPORAL!$B$9:$M$384,12,0)</f>
        <v>M</v>
      </c>
    </row>
    <row r="286" spans="1:13" x14ac:dyDescent="0.25">
      <c r="A286" s="42">
        <v>278</v>
      </c>
      <c r="B286" s="2" t="s">
        <v>324</v>
      </c>
      <c r="C286" s="20" t="s">
        <v>1047</v>
      </c>
      <c r="D286" s="20" t="s">
        <v>1216</v>
      </c>
      <c r="E286" s="20" t="s">
        <v>743</v>
      </c>
      <c r="F286" s="21">
        <v>80000</v>
      </c>
      <c r="G286" s="21">
        <v>2296</v>
      </c>
      <c r="H286" s="21">
        <v>2432</v>
      </c>
      <c r="I286" s="21">
        <v>7400.87</v>
      </c>
      <c r="J286" s="21">
        <v>4025</v>
      </c>
      <c r="K286" s="21">
        <f t="shared" si="8"/>
        <v>16153.869999999999</v>
      </c>
      <c r="L286" s="21">
        <f t="shared" si="9"/>
        <v>63846.130000000005</v>
      </c>
      <c r="M286" s="46" t="str" cm="1">
        <f t="array" ref="M286">VLOOKUP(B286,+[1]TEMPORAL!$B$9:$M$384,12,0)</f>
        <v>F</v>
      </c>
    </row>
    <row r="287" spans="1:13" x14ac:dyDescent="0.25">
      <c r="A287" s="42">
        <v>279</v>
      </c>
      <c r="B287" s="2" t="s">
        <v>664</v>
      </c>
      <c r="C287" s="20" t="s">
        <v>1047</v>
      </c>
      <c r="D287" s="20" t="s">
        <v>143</v>
      </c>
      <c r="E287" s="20" t="s">
        <v>743</v>
      </c>
      <c r="F287" s="21">
        <v>80000</v>
      </c>
      <c r="G287" s="21">
        <v>2296</v>
      </c>
      <c r="H287" s="21">
        <v>2432</v>
      </c>
      <c r="I287" s="21">
        <v>7400.87</v>
      </c>
      <c r="J287" s="21">
        <v>25</v>
      </c>
      <c r="K287" s="21">
        <f t="shared" si="8"/>
        <v>12153.869999999999</v>
      </c>
      <c r="L287" s="21">
        <f t="shared" si="9"/>
        <v>67846.13</v>
      </c>
      <c r="M287" s="46" t="str" cm="1">
        <f t="array" ref="M287">VLOOKUP(B287,+[1]TEMPORAL!$B$9:$M$384,12,0)</f>
        <v>M</v>
      </c>
    </row>
    <row r="288" spans="1:13" x14ac:dyDescent="0.25">
      <c r="A288" s="42">
        <v>280</v>
      </c>
      <c r="B288" s="2" t="s">
        <v>345</v>
      </c>
      <c r="C288" s="20" t="s">
        <v>1047</v>
      </c>
      <c r="D288" s="20" t="s">
        <v>1216</v>
      </c>
      <c r="E288" s="20" t="s">
        <v>743</v>
      </c>
      <c r="F288" s="21">
        <v>14166.67</v>
      </c>
      <c r="G288" s="21">
        <v>406.58</v>
      </c>
      <c r="H288" s="21">
        <v>430.67</v>
      </c>
      <c r="I288" s="21">
        <v>0</v>
      </c>
      <c r="J288" s="21">
        <v>25</v>
      </c>
      <c r="K288" s="21">
        <f t="shared" si="8"/>
        <v>862.25</v>
      </c>
      <c r="L288" s="21">
        <f t="shared" si="9"/>
        <v>13304.42</v>
      </c>
      <c r="M288" s="46" t="str" cm="1">
        <f t="array" ref="M288">VLOOKUP(B288,+[1]TEMPORAL!$B$9:$M$384,12,0)</f>
        <v>F</v>
      </c>
    </row>
    <row r="289" spans="1:13" x14ac:dyDescent="0.25">
      <c r="A289" s="42">
        <v>281</v>
      </c>
      <c r="B289" s="2" t="s">
        <v>771</v>
      </c>
      <c r="C289" s="20" t="s">
        <v>1047</v>
      </c>
      <c r="D289" s="20" t="s">
        <v>1216</v>
      </c>
      <c r="E289" s="20" t="s">
        <v>743</v>
      </c>
      <c r="F289" s="21">
        <v>80000</v>
      </c>
      <c r="G289" s="21">
        <v>2296</v>
      </c>
      <c r="H289" s="21">
        <v>2432</v>
      </c>
      <c r="I289" s="21">
        <v>7400.87</v>
      </c>
      <c r="J289" s="21">
        <v>2425</v>
      </c>
      <c r="K289" s="21">
        <f t="shared" si="8"/>
        <v>14553.869999999999</v>
      </c>
      <c r="L289" s="21">
        <f t="shared" si="9"/>
        <v>65446.130000000005</v>
      </c>
      <c r="M289" s="46" t="str" cm="1">
        <f t="array" ref="M289">VLOOKUP(B289,+[1]TEMPORAL!$B$9:$M$384,12,0)</f>
        <v>F</v>
      </c>
    </row>
    <row r="290" spans="1:13" x14ac:dyDescent="0.25">
      <c r="A290" s="42">
        <v>282</v>
      </c>
      <c r="B290" s="2" t="s">
        <v>252</v>
      </c>
      <c r="C290" s="20" t="s">
        <v>1047</v>
      </c>
      <c r="D290" s="20" t="s">
        <v>143</v>
      </c>
      <c r="E290" s="20" t="s">
        <v>743</v>
      </c>
      <c r="F290" s="21">
        <v>85000</v>
      </c>
      <c r="G290" s="21">
        <v>2439.5</v>
      </c>
      <c r="H290" s="21">
        <v>2584</v>
      </c>
      <c r="I290" s="21">
        <v>8576.99</v>
      </c>
      <c r="J290" s="21">
        <v>2575</v>
      </c>
      <c r="K290" s="21">
        <f t="shared" si="8"/>
        <v>16175.49</v>
      </c>
      <c r="L290" s="21">
        <f t="shared" si="9"/>
        <v>68824.509999999995</v>
      </c>
      <c r="M290" s="46" t="str" cm="1">
        <f t="array" ref="M290">VLOOKUP(B290,+[1]TEMPORAL!$B$9:$M$384,12,0)</f>
        <v>M</v>
      </c>
    </row>
    <row r="291" spans="1:13" x14ac:dyDescent="0.25">
      <c r="A291" s="42">
        <v>283</v>
      </c>
      <c r="B291" s="2" t="s">
        <v>375</v>
      </c>
      <c r="C291" s="20" t="s">
        <v>1047</v>
      </c>
      <c r="D291" s="20" t="s">
        <v>1216</v>
      </c>
      <c r="E291" s="20" t="s">
        <v>743</v>
      </c>
      <c r="F291" s="21">
        <v>80000</v>
      </c>
      <c r="G291" s="21">
        <v>2296</v>
      </c>
      <c r="H291" s="21">
        <v>2432</v>
      </c>
      <c r="I291" s="21">
        <v>7400.87</v>
      </c>
      <c r="J291" s="21">
        <v>9465.65</v>
      </c>
      <c r="K291" s="21">
        <f t="shared" si="8"/>
        <v>21594.519999999997</v>
      </c>
      <c r="L291" s="21">
        <f t="shared" si="9"/>
        <v>58405.48</v>
      </c>
      <c r="M291" s="46" t="str" cm="1">
        <f t="array" ref="M291">VLOOKUP(B291,+[1]TEMPORAL!$B$9:$M$384,12,0)</f>
        <v>F</v>
      </c>
    </row>
    <row r="292" spans="1:13" x14ac:dyDescent="0.25">
      <c r="A292" s="42">
        <v>284</v>
      </c>
      <c r="B292" s="2" t="s">
        <v>380</v>
      </c>
      <c r="C292" s="20" t="s">
        <v>1047</v>
      </c>
      <c r="D292" s="20" t="s">
        <v>1216</v>
      </c>
      <c r="E292" s="20" t="s">
        <v>743</v>
      </c>
      <c r="F292" s="21">
        <v>75000</v>
      </c>
      <c r="G292" s="21">
        <v>2152.5</v>
      </c>
      <c r="H292" s="21">
        <v>2280</v>
      </c>
      <c r="I292" s="21">
        <v>6309.38</v>
      </c>
      <c r="J292" s="21">
        <v>25</v>
      </c>
      <c r="K292" s="21">
        <f t="shared" si="8"/>
        <v>10766.880000000001</v>
      </c>
      <c r="L292" s="21">
        <f t="shared" si="9"/>
        <v>64233.119999999995</v>
      </c>
      <c r="M292" s="46" t="str" cm="1">
        <f t="array" ref="M292">VLOOKUP(B292,+[1]TEMPORAL!$B$9:$M$384,12,0)</f>
        <v>F</v>
      </c>
    </row>
    <row r="293" spans="1:13" x14ac:dyDescent="0.25">
      <c r="A293" s="42">
        <v>285</v>
      </c>
      <c r="B293" s="2" t="s">
        <v>764</v>
      </c>
      <c r="C293" s="20" t="s">
        <v>1047</v>
      </c>
      <c r="D293" s="20" t="s">
        <v>1216</v>
      </c>
      <c r="E293" s="20" t="s">
        <v>743</v>
      </c>
      <c r="F293" s="21">
        <v>85000</v>
      </c>
      <c r="G293" s="21">
        <v>2439.5</v>
      </c>
      <c r="H293" s="21">
        <v>2584</v>
      </c>
      <c r="I293" s="21">
        <v>8576.99</v>
      </c>
      <c r="J293" s="21">
        <v>14409.86</v>
      </c>
      <c r="K293" s="21">
        <f t="shared" si="8"/>
        <v>28010.35</v>
      </c>
      <c r="L293" s="21">
        <f t="shared" si="9"/>
        <v>56989.65</v>
      </c>
      <c r="M293" s="46" t="str" cm="1">
        <f t="array" ref="M293">VLOOKUP(B293,+[1]TEMPORAL!$B$9:$M$384,12,0)</f>
        <v>M</v>
      </c>
    </row>
    <row r="294" spans="1:13" x14ac:dyDescent="0.25">
      <c r="A294" s="42">
        <v>286</v>
      </c>
      <c r="B294" s="2" t="s">
        <v>381</v>
      </c>
      <c r="C294" s="20" t="s">
        <v>1047</v>
      </c>
      <c r="D294" s="20" t="s">
        <v>143</v>
      </c>
      <c r="E294" s="20" t="s">
        <v>743</v>
      </c>
      <c r="F294" s="21">
        <v>85000</v>
      </c>
      <c r="G294" s="21">
        <v>2439.5</v>
      </c>
      <c r="H294" s="21">
        <v>2584</v>
      </c>
      <c r="I294" s="21">
        <v>8576.99</v>
      </c>
      <c r="J294" s="21">
        <v>26516.07</v>
      </c>
      <c r="K294" s="21">
        <f t="shared" si="8"/>
        <v>40116.559999999998</v>
      </c>
      <c r="L294" s="21">
        <f t="shared" si="9"/>
        <v>44883.44</v>
      </c>
      <c r="M294" s="46" t="str" cm="1">
        <f t="array" ref="M294">VLOOKUP(B294,+[1]TEMPORAL!$B$9:$M$384,12,0)</f>
        <v>F</v>
      </c>
    </row>
    <row r="295" spans="1:13" x14ac:dyDescent="0.25">
      <c r="A295" s="42">
        <v>287</v>
      </c>
      <c r="B295" s="2" t="s">
        <v>257</v>
      </c>
      <c r="C295" s="20" t="s">
        <v>1047</v>
      </c>
      <c r="D295" s="20" t="s">
        <v>143</v>
      </c>
      <c r="E295" s="20" t="s">
        <v>743</v>
      </c>
      <c r="F295" s="21">
        <v>85000</v>
      </c>
      <c r="G295" s="21">
        <v>2439.5</v>
      </c>
      <c r="H295" s="21">
        <v>2584</v>
      </c>
      <c r="I295" s="21">
        <v>8576.99</v>
      </c>
      <c r="J295" s="21">
        <v>25</v>
      </c>
      <c r="K295" s="21">
        <f t="shared" si="8"/>
        <v>13625.49</v>
      </c>
      <c r="L295" s="21">
        <f t="shared" si="9"/>
        <v>71374.509999999995</v>
      </c>
      <c r="M295" s="46" t="str" cm="1">
        <f t="array" ref="M295">VLOOKUP(B295,+[1]TEMPORAL!$B$9:$M$384,12,0)</f>
        <v>F</v>
      </c>
    </row>
    <row r="296" spans="1:13" x14ac:dyDescent="0.25">
      <c r="A296" s="42">
        <v>288</v>
      </c>
      <c r="B296" s="2" t="s">
        <v>261</v>
      </c>
      <c r="C296" s="20" t="s">
        <v>1047</v>
      </c>
      <c r="D296" s="20" t="s">
        <v>1216</v>
      </c>
      <c r="E296" s="20" t="s">
        <v>743</v>
      </c>
      <c r="F296" s="21">
        <v>85000</v>
      </c>
      <c r="G296" s="21">
        <v>2439.5</v>
      </c>
      <c r="H296" s="21">
        <v>2584</v>
      </c>
      <c r="I296" s="21">
        <v>8576.99</v>
      </c>
      <c r="J296" s="21">
        <v>14667.439999999999</v>
      </c>
      <c r="K296" s="21">
        <f t="shared" si="8"/>
        <v>28267.93</v>
      </c>
      <c r="L296" s="21">
        <f t="shared" si="9"/>
        <v>56732.07</v>
      </c>
      <c r="M296" s="46" t="str" cm="1">
        <f t="array" ref="M296">VLOOKUP(B296,+[1]TEMPORAL!$B$9:$M$384,12,0)</f>
        <v>M</v>
      </c>
    </row>
    <row r="297" spans="1:13" x14ac:dyDescent="0.25">
      <c r="A297" s="42">
        <v>289</v>
      </c>
      <c r="B297" s="2" t="s">
        <v>406</v>
      </c>
      <c r="C297" s="20" t="s">
        <v>1047</v>
      </c>
      <c r="D297" s="20" t="s">
        <v>1216</v>
      </c>
      <c r="E297" s="20" t="s">
        <v>743</v>
      </c>
      <c r="F297" s="21">
        <v>80000</v>
      </c>
      <c r="G297" s="21">
        <v>2296</v>
      </c>
      <c r="H297" s="21">
        <v>2432</v>
      </c>
      <c r="I297" s="21">
        <v>6972</v>
      </c>
      <c r="J297" s="21">
        <v>13471.39</v>
      </c>
      <c r="K297" s="21">
        <f t="shared" si="8"/>
        <v>25171.39</v>
      </c>
      <c r="L297" s="21">
        <f t="shared" si="9"/>
        <v>54828.61</v>
      </c>
      <c r="M297" s="46" t="str" cm="1">
        <f t="array" ref="M297">VLOOKUP(B297,+[1]TEMPORAL!$B$9:$M$384,12,0)</f>
        <v>M</v>
      </c>
    </row>
    <row r="298" spans="1:13" x14ac:dyDescent="0.25">
      <c r="A298" s="42">
        <v>290</v>
      </c>
      <c r="B298" s="2" t="s">
        <v>420</v>
      </c>
      <c r="C298" s="20" t="s">
        <v>358</v>
      </c>
      <c r="D298" s="20" t="s">
        <v>1227</v>
      </c>
      <c r="E298" s="20" t="s">
        <v>743</v>
      </c>
      <c r="F298" s="21">
        <v>75000</v>
      </c>
      <c r="G298" s="21">
        <v>2152.5</v>
      </c>
      <c r="H298" s="21">
        <v>2280</v>
      </c>
      <c r="I298" s="21">
        <v>6309.38</v>
      </c>
      <c r="J298" s="21">
        <v>25</v>
      </c>
      <c r="K298" s="21">
        <f t="shared" si="8"/>
        <v>10766.880000000001</v>
      </c>
      <c r="L298" s="21">
        <f t="shared" si="9"/>
        <v>64233.119999999995</v>
      </c>
      <c r="M298" s="46" t="str" cm="1">
        <f t="array" ref="M298">VLOOKUP(B298,+[1]TEMPORAL!$B$9:$M$384,12,0)</f>
        <v>M</v>
      </c>
    </row>
    <row r="299" spans="1:13" x14ac:dyDescent="0.25">
      <c r="A299" s="42">
        <v>291</v>
      </c>
      <c r="B299" s="2" t="s">
        <v>357</v>
      </c>
      <c r="C299" s="20" t="s">
        <v>358</v>
      </c>
      <c r="D299" s="20" t="s">
        <v>1107</v>
      </c>
      <c r="E299" s="20" t="s">
        <v>743</v>
      </c>
      <c r="F299" s="21">
        <v>60000</v>
      </c>
      <c r="G299" s="21">
        <v>1722</v>
      </c>
      <c r="H299" s="21">
        <v>1824</v>
      </c>
      <c r="I299" s="21">
        <v>3486.68</v>
      </c>
      <c r="J299" s="21">
        <v>25</v>
      </c>
      <c r="K299" s="21">
        <f t="shared" si="8"/>
        <v>7057.68</v>
      </c>
      <c r="L299" s="21">
        <f t="shared" si="9"/>
        <v>52942.32</v>
      </c>
      <c r="M299" s="46" t="str" cm="1">
        <f t="array" ref="M299">VLOOKUP(B299,+[1]TEMPORAL!$B$9:$M$384,12,0)</f>
        <v>M</v>
      </c>
    </row>
    <row r="300" spans="1:13" x14ac:dyDescent="0.25">
      <c r="A300" s="42">
        <v>292</v>
      </c>
      <c r="B300" s="2" t="s">
        <v>812</v>
      </c>
      <c r="C300" s="20" t="s">
        <v>358</v>
      </c>
      <c r="D300" s="20" t="s">
        <v>633</v>
      </c>
      <c r="E300" s="20" t="s">
        <v>743</v>
      </c>
      <c r="F300" s="21">
        <v>90000</v>
      </c>
      <c r="G300" s="21">
        <v>2583</v>
      </c>
      <c r="H300" s="21">
        <v>2736</v>
      </c>
      <c r="I300" s="21">
        <v>9753.1200000000008</v>
      </c>
      <c r="J300" s="21">
        <v>25</v>
      </c>
      <c r="K300" s="21">
        <f t="shared" si="8"/>
        <v>15097.12</v>
      </c>
      <c r="L300" s="21">
        <f t="shared" si="9"/>
        <v>74902.880000000005</v>
      </c>
      <c r="M300" s="46" t="s">
        <v>281</v>
      </c>
    </row>
    <row r="301" spans="1:13" x14ac:dyDescent="0.25">
      <c r="A301" s="42">
        <v>293</v>
      </c>
      <c r="B301" s="2" t="s">
        <v>791</v>
      </c>
      <c r="C301" s="20" t="s">
        <v>358</v>
      </c>
      <c r="D301" s="20" t="s">
        <v>633</v>
      </c>
      <c r="E301" s="20" t="s">
        <v>743</v>
      </c>
      <c r="F301" s="21">
        <v>90000</v>
      </c>
      <c r="G301" s="21">
        <v>2583</v>
      </c>
      <c r="H301" s="21">
        <v>2736</v>
      </c>
      <c r="I301" s="21">
        <v>9753.1200000000008</v>
      </c>
      <c r="J301" s="21">
        <v>25</v>
      </c>
      <c r="K301" s="21">
        <f t="shared" si="8"/>
        <v>15097.12</v>
      </c>
      <c r="L301" s="21">
        <f t="shared" si="9"/>
        <v>74902.880000000005</v>
      </c>
      <c r="M301" s="46" t="s">
        <v>281</v>
      </c>
    </row>
    <row r="302" spans="1:13" x14ac:dyDescent="0.25">
      <c r="A302" s="42">
        <v>294</v>
      </c>
      <c r="B302" s="77" t="s">
        <v>448</v>
      </c>
      <c r="C302" s="20" t="s">
        <v>358</v>
      </c>
      <c r="D302" s="20" t="s">
        <v>1227</v>
      </c>
      <c r="E302" s="20" t="s">
        <v>743</v>
      </c>
      <c r="F302" s="21">
        <v>75000</v>
      </c>
      <c r="G302" s="21">
        <v>2152.5</v>
      </c>
      <c r="H302" s="21">
        <v>2280</v>
      </c>
      <c r="I302" s="21">
        <v>6309.38</v>
      </c>
      <c r="J302" s="21">
        <v>7118.03</v>
      </c>
      <c r="K302" s="21">
        <f t="shared" si="8"/>
        <v>17859.91</v>
      </c>
      <c r="L302" s="21">
        <f t="shared" si="9"/>
        <v>57140.09</v>
      </c>
      <c r="M302" s="46" t="s">
        <v>282</v>
      </c>
    </row>
    <row r="303" spans="1:13" x14ac:dyDescent="0.25">
      <c r="A303" s="42">
        <v>295</v>
      </c>
      <c r="B303" s="2" t="s">
        <v>1089</v>
      </c>
      <c r="C303" s="20" t="s">
        <v>358</v>
      </c>
      <c r="D303" s="20" t="s">
        <v>175</v>
      </c>
      <c r="E303" s="20" t="s">
        <v>743</v>
      </c>
      <c r="F303" s="21">
        <v>90000</v>
      </c>
      <c r="G303" s="21">
        <v>2583</v>
      </c>
      <c r="H303" s="21">
        <v>2736</v>
      </c>
      <c r="I303" s="21">
        <v>9753.1200000000008</v>
      </c>
      <c r="J303" s="21">
        <v>3625</v>
      </c>
      <c r="K303" s="21">
        <f t="shared" si="8"/>
        <v>18697.120000000003</v>
      </c>
      <c r="L303" s="21">
        <f t="shared" si="9"/>
        <v>71302.880000000005</v>
      </c>
      <c r="M303" s="46" t="s">
        <v>281</v>
      </c>
    </row>
    <row r="304" spans="1:13" x14ac:dyDescent="0.25">
      <c r="A304" s="42">
        <v>296</v>
      </c>
      <c r="B304" s="2" t="s">
        <v>1090</v>
      </c>
      <c r="C304" s="20" t="s">
        <v>358</v>
      </c>
      <c r="D304" s="20" t="s">
        <v>175</v>
      </c>
      <c r="E304" s="20" t="s">
        <v>743</v>
      </c>
      <c r="F304" s="21">
        <v>90000</v>
      </c>
      <c r="G304" s="21">
        <v>2583</v>
      </c>
      <c r="H304" s="21">
        <v>2736</v>
      </c>
      <c r="I304" s="21">
        <v>9753.1200000000008</v>
      </c>
      <c r="J304" s="21">
        <v>25</v>
      </c>
      <c r="K304" s="21">
        <f t="shared" si="8"/>
        <v>15097.12</v>
      </c>
      <c r="L304" s="21">
        <f t="shared" si="9"/>
        <v>74902.880000000005</v>
      </c>
      <c r="M304" s="46" t="s">
        <v>281</v>
      </c>
    </row>
    <row r="305" spans="1:13" x14ac:dyDescent="0.25">
      <c r="A305" s="42">
        <v>297</v>
      </c>
      <c r="B305" s="2" t="s">
        <v>960</v>
      </c>
      <c r="C305" s="20" t="s">
        <v>358</v>
      </c>
      <c r="D305" s="20" t="s">
        <v>175</v>
      </c>
      <c r="E305" s="20" t="s">
        <v>743</v>
      </c>
      <c r="F305" s="21">
        <v>90000</v>
      </c>
      <c r="G305" s="21">
        <v>2583</v>
      </c>
      <c r="H305" s="21">
        <v>2736</v>
      </c>
      <c r="I305" s="21">
        <v>9753.1200000000008</v>
      </c>
      <c r="J305" s="21">
        <v>25</v>
      </c>
      <c r="K305" s="21">
        <f t="shared" si="8"/>
        <v>15097.12</v>
      </c>
      <c r="L305" s="21">
        <f t="shared" si="9"/>
        <v>74902.880000000005</v>
      </c>
      <c r="M305" s="46" t="s">
        <v>281</v>
      </c>
    </row>
    <row r="306" spans="1:13" x14ac:dyDescent="0.25">
      <c r="A306" s="42">
        <v>298</v>
      </c>
      <c r="B306" s="2" t="s">
        <v>823</v>
      </c>
      <c r="C306" s="20" t="s">
        <v>1078</v>
      </c>
      <c r="D306" s="20" t="s">
        <v>1107</v>
      </c>
      <c r="E306" s="20" t="s">
        <v>743</v>
      </c>
      <c r="F306" s="21">
        <v>75000</v>
      </c>
      <c r="G306" s="21">
        <v>2152.5</v>
      </c>
      <c r="H306" s="21">
        <v>2280</v>
      </c>
      <c r="I306" s="21">
        <v>6309.38</v>
      </c>
      <c r="J306" s="21">
        <v>11539.68</v>
      </c>
      <c r="K306" s="21">
        <f t="shared" si="8"/>
        <v>22281.56</v>
      </c>
      <c r="L306" s="21">
        <f t="shared" si="9"/>
        <v>52718.44</v>
      </c>
      <c r="M306" s="46" t="str" cm="1">
        <f t="array" ref="M306">VLOOKUP(B306,+[1]TEMPORAL!$B$9:$M$384,12,0)</f>
        <v>M</v>
      </c>
    </row>
    <row r="307" spans="1:13" x14ac:dyDescent="0.25">
      <c r="A307" s="42">
        <v>299</v>
      </c>
      <c r="B307" s="2" t="s">
        <v>331</v>
      </c>
      <c r="C307" s="20" t="s">
        <v>1066</v>
      </c>
      <c r="D307" s="20" t="s">
        <v>1227</v>
      </c>
      <c r="E307" s="20" t="s">
        <v>743</v>
      </c>
      <c r="F307" s="21">
        <v>80000</v>
      </c>
      <c r="G307" s="21">
        <v>2296</v>
      </c>
      <c r="H307" s="21">
        <v>2432</v>
      </c>
      <c r="I307" s="21">
        <v>7400.87</v>
      </c>
      <c r="J307" s="21">
        <v>4025</v>
      </c>
      <c r="K307" s="21">
        <f t="shared" si="8"/>
        <v>16153.869999999999</v>
      </c>
      <c r="L307" s="21">
        <f t="shared" si="9"/>
        <v>63846.130000000005</v>
      </c>
      <c r="M307" s="46" t="str" cm="1">
        <f t="array" ref="M307">VLOOKUP(B307,+[1]TEMPORAL!$B$9:$M$384,12,0)</f>
        <v>F</v>
      </c>
    </row>
    <row r="308" spans="1:13" x14ac:dyDescent="0.25">
      <c r="A308" s="42">
        <v>300</v>
      </c>
      <c r="B308" s="2" t="s">
        <v>359</v>
      </c>
      <c r="C308" s="20" t="s">
        <v>1066</v>
      </c>
      <c r="D308" s="20" t="s">
        <v>1227</v>
      </c>
      <c r="E308" s="20" t="s">
        <v>743</v>
      </c>
      <c r="F308" s="21">
        <v>80000</v>
      </c>
      <c r="G308" s="21">
        <v>2296</v>
      </c>
      <c r="H308" s="21">
        <v>2432</v>
      </c>
      <c r="I308" s="21">
        <v>7400.87</v>
      </c>
      <c r="J308" s="21">
        <v>25</v>
      </c>
      <c r="K308" s="21">
        <f t="shared" si="8"/>
        <v>12153.869999999999</v>
      </c>
      <c r="L308" s="21">
        <f t="shared" si="9"/>
        <v>67846.13</v>
      </c>
      <c r="M308" s="46" t="str" cm="1">
        <f t="array" ref="M308">VLOOKUP(B308,+[1]TEMPORAL!$B$9:$M$384,12,0)</f>
        <v>M</v>
      </c>
    </row>
    <row r="309" spans="1:13" x14ac:dyDescent="0.25">
      <c r="A309" s="42">
        <v>301</v>
      </c>
      <c r="B309" s="2" t="s">
        <v>255</v>
      </c>
      <c r="C309" s="20" t="s">
        <v>1066</v>
      </c>
      <c r="D309" s="20" t="s">
        <v>1121</v>
      </c>
      <c r="E309" s="20" t="s">
        <v>743</v>
      </c>
      <c r="F309" s="21">
        <v>85000</v>
      </c>
      <c r="G309" s="21">
        <v>2439.5</v>
      </c>
      <c r="H309" s="21">
        <v>2584</v>
      </c>
      <c r="I309" s="21">
        <v>8576.99</v>
      </c>
      <c r="J309" s="21">
        <v>10225</v>
      </c>
      <c r="K309" s="21">
        <f t="shared" si="8"/>
        <v>23825.489999999998</v>
      </c>
      <c r="L309" s="21">
        <f t="shared" si="9"/>
        <v>61174.51</v>
      </c>
      <c r="M309" s="46" t="str" cm="1">
        <f t="array" ref="M309">VLOOKUP(B309,+[1]TEMPORAL!$B$9:$M$384,12,0)</f>
        <v>F</v>
      </c>
    </row>
    <row r="310" spans="1:13" x14ac:dyDescent="0.25">
      <c r="A310" s="42">
        <v>302</v>
      </c>
      <c r="B310" s="2" t="s">
        <v>384</v>
      </c>
      <c r="C310" s="20" t="s">
        <v>1066</v>
      </c>
      <c r="D310" s="20" t="s">
        <v>1107</v>
      </c>
      <c r="E310" s="20" t="s">
        <v>743</v>
      </c>
      <c r="F310" s="21">
        <v>60000</v>
      </c>
      <c r="G310" s="21">
        <v>1722</v>
      </c>
      <c r="H310" s="21">
        <v>1824</v>
      </c>
      <c r="I310" s="21">
        <v>3486.68</v>
      </c>
      <c r="J310" s="21">
        <v>25</v>
      </c>
      <c r="K310" s="21">
        <f t="shared" si="8"/>
        <v>7057.68</v>
      </c>
      <c r="L310" s="21">
        <f t="shared" si="9"/>
        <v>52942.32</v>
      </c>
      <c r="M310" s="46" t="str" cm="1">
        <f t="array" ref="M310">VLOOKUP(B310,+[1]TEMPORAL!$B$9:$M$384,12,0)</f>
        <v>F</v>
      </c>
    </row>
    <row r="311" spans="1:13" x14ac:dyDescent="0.25">
      <c r="A311" s="42">
        <v>303</v>
      </c>
      <c r="B311" s="2" t="s">
        <v>388</v>
      </c>
      <c r="C311" s="20" t="s">
        <v>1066</v>
      </c>
      <c r="D311" s="20" t="s">
        <v>1227</v>
      </c>
      <c r="E311" s="20" t="s">
        <v>743</v>
      </c>
      <c r="F311" s="21">
        <v>80000</v>
      </c>
      <c r="G311" s="21">
        <v>2296</v>
      </c>
      <c r="H311" s="21">
        <v>2432</v>
      </c>
      <c r="I311" s="21">
        <v>7400.87</v>
      </c>
      <c r="J311" s="21">
        <v>24025</v>
      </c>
      <c r="K311" s="21">
        <f t="shared" si="8"/>
        <v>36153.869999999995</v>
      </c>
      <c r="L311" s="21">
        <f t="shared" si="9"/>
        <v>43846.130000000005</v>
      </c>
      <c r="M311" s="46" t="str" cm="1">
        <f t="array" ref="M311">VLOOKUP(B311,+[1]TEMPORAL!$B$9:$M$384,12,0)</f>
        <v>M</v>
      </c>
    </row>
    <row r="312" spans="1:13" x14ac:dyDescent="0.25">
      <c r="A312" s="42">
        <v>304</v>
      </c>
      <c r="B312" s="2" t="s">
        <v>195</v>
      </c>
      <c r="C312" s="20" t="s">
        <v>1066</v>
      </c>
      <c r="D312" s="20" t="s">
        <v>1121</v>
      </c>
      <c r="E312" s="20" t="s">
        <v>743</v>
      </c>
      <c r="F312" s="21">
        <v>85000</v>
      </c>
      <c r="G312" s="21">
        <v>2439.5</v>
      </c>
      <c r="H312" s="21">
        <v>2584</v>
      </c>
      <c r="I312" s="21">
        <v>8576.99</v>
      </c>
      <c r="J312" s="21">
        <v>25</v>
      </c>
      <c r="K312" s="21">
        <f t="shared" si="8"/>
        <v>13625.49</v>
      </c>
      <c r="L312" s="21">
        <f t="shared" si="9"/>
        <v>71374.509999999995</v>
      </c>
      <c r="M312" s="46" t="str" cm="1">
        <f t="array" ref="M312">VLOOKUP(B312,+[1]TEMPORAL!$B$9:$M$384,12,0)</f>
        <v>M</v>
      </c>
    </row>
    <row r="313" spans="1:13" x14ac:dyDescent="0.25">
      <c r="A313" s="42">
        <v>305</v>
      </c>
      <c r="B313" s="2" t="s">
        <v>557</v>
      </c>
      <c r="C313" s="20" t="s">
        <v>1381</v>
      </c>
      <c r="D313" s="20" t="s">
        <v>982</v>
      </c>
      <c r="E313" s="20" t="s">
        <v>743</v>
      </c>
      <c r="F313" s="21">
        <v>60000</v>
      </c>
      <c r="G313" s="21">
        <v>1722</v>
      </c>
      <c r="H313" s="21">
        <v>1824</v>
      </c>
      <c r="I313" s="21">
        <v>3486.68</v>
      </c>
      <c r="J313" s="21">
        <v>3025</v>
      </c>
      <c r="K313" s="21">
        <f t="shared" si="8"/>
        <v>10057.68</v>
      </c>
      <c r="L313" s="21">
        <f t="shared" si="9"/>
        <v>49942.32</v>
      </c>
      <c r="M313" s="46" t="str" cm="1">
        <f t="array" ref="M313">VLOOKUP(B313,+[1]TEMPORAL!$B$9:$M$384,12,0)</f>
        <v>M</v>
      </c>
    </row>
    <row r="314" spans="1:13" x14ac:dyDescent="0.25">
      <c r="A314" s="42">
        <v>306</v>
      </c>
      <c r="B314" s="2" t="s">
        <v>254</v>
      </c>
      <c r="C314" s="20" t="s">
        <v>1116</v>
      </c>
      <c r="D314" s="20" t="s">
        <v>1382</v>
      </c>
      <c r="E314" s="20" t="s">
        <v>743</v>
      </c>
      <c r="F314" s="21">
        <v>100000</v>
      </c>
      <c r="G314" s="21">
        <v>2870</v>
      </c>
      <c r="H314" s="21">
        <v>3040</v>
      </c>
      <c r="I314" s="21">
        <v>12105.37</v>
      </c>
      <c r="J314" s="21">
        <v>11913.29</v>
      </c>
      <c r="K314" s="21">
        <f t="shared" si="8"/>
        <v>29928.660000000003</v>
      </c>
      <c r="L314" s="21">
        <f t="shared" si="9"/>
        <v>70071.34</v>
      </c>
      <c r="M314" s="46" t="str" cm="1">
        <f t="array" ref="M314">VLOOKUP(B314,+[1]TEMPORAL!$B$9:$M$384,12,0)</f>
        <v>M</v>
      </c>
    </row>
    <row r="315" spans="1:13" x14ac:dyDescent="0.25">
      <c r="A315" s="42">
        <v>307</v>
      </c>
      <c r="B315" s="2" t="s">
        <v>649</v>
      </c>
      <c r="C315" s="20" t="s">
        <v>1116</v>
      </c>
      <c r="D315" s="20" t="s">
        <v>1212</v>
      </c>
      <c r="E315" s="20" t="s">
        <v>743</v>
      </c>
      <c r="F315" s="21">
        <v>85000</v>
      </c>
      <c r="G315" s="21">
        <v>2439.5</v>
      </c>
      <c r="H315" s="21">
        <v>2584</v>
      </c>
      <c r="I315" s="21">
        <v>8576.99</v>
      </c>
      <c r="J315" s="21">
        <v>25</v>
      </c>
      <c r="K315" s="21">
        <f t="shared" si="8"/>
        <v>13625.49</v>
      </c>
      <c r="L315" s="21">
        <f t="shared" si="9"/>
        <v>71374.509999999995</v>
      </c>
      <c r="M315" s="46" t="str" cm="1">
        <f t="array" ref="M315">VLOOKUP(B315,+[1]TEMPORAL!$B$9:$M$384,12,0)</f>
        <v>M</v>
      </c>
    </row>
    <row r="316" spans="1:13" x14ac:dyDescent="0.25">
      <c r="A316" s="42">
        <v>308</v>
      </c>
      <c r="B316" s="2" t="s">
        <v>753</v>
      </c>
      <c r="C316" s="20" t="s">
        <v>1116</v>
      </c>
      <c r="D316" s="20" t="s">
        <v>1285</v>
      </c>
      <c r="E316" s="20" t="s">
        <v>743</v>
      </c>
      <c r="F316" s="21">
        <v>80000</v>
      </c>
      <c r="G316" s="21">
        <v>2296</v>
      </c>
      <c r="H316" s="21">
        <v>2432</v>
      </c>
      <c r="I316" s="21">
        <v>7400.87</v>
      </c>
      <c r="J316" s="21">
        <v>25</v>
      </c>
      <c r="K316" s="21">
        <f t="shared" si="8"/>
        <v>12153.869999999999</v>
      </c>
      <c r="L316" s="21">
        <f t="shared" si="9"/>
        <v>67846.13</v>
      </c>
      <c r="M316" s="46" t="str" cm="1">
        <f t="array" ref="M316">VLOOKUP(B316,+[1]TEMPORAL!$B$9:$M$384,12,0)</f>
        <v>M</v>
      </c>
    </row>
    <row r="317" spans="1:13" x14ac:dyDescent="0.25">
      <c r="A317" s="42">
        <v>309</v>
      </c>
      <c r="B317" s="2" t="s">
        <v>1026</v>
      </c>
      <c r="C317" s="20" t="s">
        <v>1116</v>
      </c>
      <c r="D317" s="20" t="s">
        <v>982</v>
      </c>
      <c r="E317" s="20" t="s">
        <v>743</v>
      </c>
      <c r="F317" s="21">
        <v>80000</v>
      </c>
      <c r="G317" s="21">
        <v>2296</v>
      </c>
      <c r="H317" s="21">
        <v>2432</v>
      </c>
      <c r="I317" s="21">
        <v>6564.09</v>
      </c>
      <c r="J317" s="21">
        <v>5855.92</v>
      </c>
      <c r="K317" s="21">
        <f t="shared" si="8"/>
        <v>17148.010000000002</v>
      </c>
      <c r="L317" s="21">
        <f t="shared" si="9"/>
        <v>62851.99</v>
      </c>
      <c r="M317" s="46" t="s">
        <v>281</v>
      </c>
    </row>
    <row r="318" spans="1:13" x14ac:dyDescent="0.25">
      <c r="A318" s="42">
        <v>310</v>
      </c>
      <c r="B318" s="2" t="s">
        <v>1007</v>
      </c>
      <c r="C318" s="20" t="s">
        <v>1116</v>
      </c>
      <c r="D318" s="20" t="s">
        <v>982</v>
      </c>
      <c r="E318" s="20" t="s">
        <v>743</v>
      </c>
      <c r="F318" s="21">
        <v>100000</v>
      </c>
      <c r="G318" s="21">
        <v>2870</v>
      </c>
      <c r="H318" s="21">
        <v>3040</v>
      </c>
      <c r="I318" s="21">
        <v>12105.37</v>
      </c>
      <c r="J318" s="21">
        <v>3025</v>
      </c>
      <c r="K318" s="21">
        <f t="shared" si="8"/>
        <v>21040.370000000003</v>
      </c>
      <c r="L318" s="21">
        <f t="shared" si="9"/>
        <v>78959.63</v>
      </c>
      <c r="M318" s="46" t="s">
        <v>281</v>
      </c>
    </row>
    <row r="319" spans="1:13" x14ac:dyDescent="0.25">
      <c r="A319" s="42">
        <v>311</v>
      </c>
      <c r="B319" s="2" t="s">
        <v>1008</v>
      </c>
      <c r="C319" s="20" t="s">
        <v>1116</v>
      </c>
      <c r="D319" s="20" t="s">
        <v>982</v>
      </c>
      <c r="E319" s="20" t="s">
        <v>743</v>
      </c>
      <c r="F319" s="21">
        <v>80000</v>
      </c>
      <c r="G319" s="21">
        <v>2296</v>
      </c>
      <c r="H319" s="21">
        <v>2432</v>
      </c>
      <c r="I319" s="21">
        <v>7400.87</v>
      </c>
      <c r="J319" s="21">
        <v>11488</v>
      </c>
      <c r="K319" s="21">
        <f t="shared" si="8"/>
        <v>23616.87</v>
      </c>
      <c r="L319" s="21">
        <f t="shared" si="9"/>
        <v>56383.130000000005</v>
      </c>
      <c r="M319" s="46" t="s">
        <v>281</v>
      </c>
    </row>
    <row r="320" spans="1:13" x14ac:dyDescent="0.25">
      <c r="A320" s="42">
        <v>312</v>
      </c>
      <c r="B320" s="2" t="s">
        <v>825</v>
      </c>
      <c r="C320" s="20" t="s">
        <v>1075</v>
      </c>
      <c r="D320" s="20" t="s">
        <v>1107</v>
      </c>
      <c r="E320" s="20" t="s">
        <v>743</v>
      </c>
      <c r="F320" s="21">
        <v>40000</v>
      </c>
      <c r="G320" s="21">
        <v>1148</v>
      </c>
      <c r="H320" s="21">
        <v>1216</v>
      </c>
      <c r="I320" s="21">
        <v>442.65</v>
      </c>
      <c r="J320" s="21">
        <v>10025</v>
      </c>
      <c r="K320" s="21">
        <f t="shared" si="8"/>
        <v>12831.65</v>
      </c>
      <c r="L320" s="21">
        <f t="shared" si="9"/>
        <v>27168.35</v>
      </c>
      <c r="M320" s="46" t="str" cm="1">
        <f t="array" ref="M320">VLOOKUP(B320,+[1]TEMPORAL!$B$9:$M$384,12,0)</f>
        <v>M</v>
      </c>
    </row>
    <row r="321" spans="1:13" x14ac:dyDescent="0.25">
      <c r="A321" s="42">
        <v>313</v>
      </c>
      <c r="B321" s="2" t="s">
        <v>818</v>
      </c>
      <c r="C321" s="20" t="s">
        <v>1383</v>
      </c>
      <c r="D321" s="20" t="s">
        <v>1217</v>
      </c>
      <c r="E321" s="20" t="s">
        <v>743</v>
      </c>
      <c r="F321" s="21">
        <v>70000</v>
      </c>
      <c r="G321" s="21">
        <v>2009</v>
      </c>
      <c r="H321" s="21">
        <v>2128</v>
      </c>
      <c r="I321" s="21">
        <v>5368.48</v>
      </c>
      <c r="J321" s="21">
        <v>25</v>
      </c>
      <c r="K321" s="21">
        <f t="shared" si="8"/>
        <v>9530.48</v>
      </c>
      <c r="L321" s="21">
        <f t="shared" si="9"/>
        <v>60469.520000000004</v>
      </c>
      <c r="M321" s="46" t="str" cm="1">
        <f t="array" ref="M321">VLOOKUP(B321,+[1]TEMPORAL!$B$9:$M$384,12,0)</f>
        <v>F</v>
      </c>
    </row>
    <row r="322" spans="1:13" x14ac:dyDescent="0.25">
      <c r="A322" s="42">
        <v>314</v>
      </c>
      <c r="B322" s="2" t="s">
        <v>553</v>
      </c>
      <c r="C322" s="20" t="s">
        <v>1383</v>
      </c>
      <c r="D322" s="20" t="s">
        <v>1217</v>
      </c>
      <c r="E322" s="20" t="s">
        <v>743</v>
      </c>
      <c r="F322" s="21">
        <v>2333.33</v>
      </c>
      <c r="G322" s="21">
        <v>66.97</v>
      </c>
      <c r="H322" s="21">
        <v>70.930000000000007</v>
      </c>
      <c r="I322" s="21">
        <v>0</v>
      </c>
      <c r="J322" s="21">
        <v>25</v>
      </c>
      <c r="K322" s="21">
        <f t="shared" si="8"/>
        <v>162.9</v>
      </c>
      <c r="L322" s="21">
        <f t="shared" si="9"/>
        <v>2170.4299999999998</v>
      </c>
      <c r="M322" s="46" t="str" cm="1">
        <f t="array" ref="M322">VLOOKUP(B322,+[1]TEMPORAL!$B$9:$M$384,12,0)</f>
        <v>M</v>
      </c>
    </row>
    <row r="323" spans="1:13" x14ac:dyDescent="0.25">
      <c r="A323" s="42">
        <v>315</v>
      </c>
      <c r="B323" s="2" t="s">
        <v>378</v>
      </c>
      <c r="C323" s="20" t="s">
        <v>1383</v>
      </c>
      <c r="D323" s="20" t="s">
        <v>1217</v>
      </c>
      <c r="E323" s="20" t="s">
        <v>743</v>
      </c>
      <c r="F323" s="21">
        <v>70000</v>
      </c>
      <c r="G323" s="21">
        <v>2009</v>
      </c>
      <c r="H323" s="21">
        <v>2128</v>
      </c>
      <c r="I323" s="21">
        <v>5368.48</v>
      </c>
      <c r="J323" s="21">
        <v>21025</v>
      </c>
      <c r="K323" s="21">
        <f t="shared" si="8"/>
        <v>30530.48</v>
      </c>
      <c r="L323" s="21">
        <f t="shared" si="9"/>
        <v>39469.520000000004</v>
      </c>
      <c r="M323" s="46" t="str" cm="1">
        <f t="array" ref="M323">VLOOKUP(B323,+[1]TEMPORAL!$B$9:$M$384,12,0)</f>
        <v>F</v>
      </c>
    </row>
    <row r="324" spans="1:13" x14ac:dyDescent="0.25">
      <c r="A324" s="42">
        <v>316</v>
      </c>
      <c r="B324" s="2" t="s">
        <v>1269</v>
      </c>
      <c r="C324" s="20" t="s">
        <v>1383</v>
      </c>
      <c r="D324" s="20" t="s">
        <v>1217</v>
      </c>
      <c r="E324" s="20" t="s">
        <v>743</v>
      </c>
      <c r="F324" s="21">
        <v>85000</v>
      </c>
      <c r="G324" s="21">
        <v>2439.5</v>
      </c>
      <c r="H324" s="21">
        <v>2584</v>
      </c>
      <c r="I324" s="21">
        <v>8576.99</v>
      </c>
      <c r="J324" s="21">
        <v>25</v>
      </c>
      <c r="K324" s="21">
        <f t="shared" si="8"/>
        <v>13625.49</v>
      </c>
      <c r="L324" s="21">
        <f t="shared" si="9"/>
        <v>71374.509999999995</v>
      </c>
      <c r="M324" s="46" t="s">
        <v>281</v>
      </c>
    </row>
    <row r="325" spans="1:13" x14ac:dyDescent="0.25">
      <c r="A325" s="42">
        <v>317</v>
      </c>
      <c r="B325" s="2" t="s">
        <v>1270</v>
      </c>
      <c r="C325" s="20" t="s">
        <v>1383</v>
      </c>
      <c r="D325" s="20" t="s">
        <v>1217</v>
      </c>
      <c r="E325" s="20" t="s">
        <v>743</v>
      </c>
      <c r="F325" s="21">
        <v>80000</v>
      </c>
      <c r="G325" s="21">
        <v>2296</v>
      </c>
      <c r="H325" s="21">
        <v>2432</v>
      </c>
      <c r="I325" s="21">
        <v>7400.87</v>
      </c>
      <c r="J325" s="21">
        <v>25</v>
      </c>
      <c r="K325" s="21">
        <f t="shared" si="8"/>
        <v>12153.869999999999</v>
      </c>
      <c r="L325" s="21">
        <f t="shared" si="9"/>
        <v>67846.13</v>
      </c>
      <c r="M325" s="46" t="s">
        <v>281</v>
      </c>
    </row>
    <row r="326" spans="1:13" x14ac:dyDescent="0.25">
      <c r="A326" s="42">
        <v>318</v>
      </c>
      <c r="B326" s="2" t="s">
        <v>1274</v>
      </c>
      <c r="C326" s="20" t="s">
        <v>1383</v>
      </c>
      <c r="D326" s="20" t="s">
        <v>1217</v>
      </c>
      <c r="E326" s="20" t="s">
        <v>743</v>
      </c>
      <c r="F326" s="21">
        <v>80000</v>
      </c>
      <c r="G326" s="21">
        <v>2296</v>
      </c>
      <c r="H326" s="21">
        <v>2432</v>
      </c>
      <c r="I326" s="21">
        <v>7400.87</v>
      </c>
      <c r="J326" s="21">
        <v>25</v>
      </c>
      <c r="K326" s="21">
        <f t="shared" si="8"/>
        <v>12153.869999999999</v>
      </c>
      <c r="L326" s="21">
        <f t="shared" si="9"/>
        <v>67846.13</v>
      </c>
      <c r="M326" s="46" t="s">
        <v>282</v>
      </c>
    </row>
    <row r="327" spans="1:13" x14ac:dyDescent="0.25">
      <c r="A327" s="42">
        <v>319</v>
      </c>
      <c r="B327" s="2" t="s">
        <v>1271</v>
      </c>
      <c r="C327" s="20" t="s">
        <v>1383</v>
      </c>
      <c r="D327" s="20" t="s">
        <v>1217</v>
      </c>
      <c r="E327" s="20" t="s">
        <v>743</v>
      </c>
      <c r="F327" s="21">
        <v>80000</v>
      </c>
      <c r="G327" s="21">
        <v>2296</v>
      </c>
      <c r="H327" s="21">
        <v>2432</v>
      </c>
      <c r="I327" s="21">
        <v>7400.87</v>
      </c>
      <c r="J327" s="21">
        <v>25</v>
      </c>
      <c r="K327" s="21">
        <f t="shared" si="8"/>
        <v>12153.869999999999</v>
      </c>
      <c r="L327" s="21">
        <f t="shared" si="9"/>
        <v>67846.13</v>
      </c>
      <c r="M327" s="46" t="s">
        <v>282</v>
      </c>
    </row>
    <row r="328" spans="1:13" x14ac:dyDescent="0.25">
      <c r="A328" s="42">
        <v>320</v>
      </c>
      <c r="B328" s="2" t="s">
        <v>1272</v>
      </c>
      <c r="C328" s="20" t="s">
        <v>1383</v>
      </c>
      <c r="D328" s="20" t="s">
        <v>1217</v>
      </c>
      <c r="E328" s="20" t="s">
        <v>743</v>
      </c>
      <c r="F328" s="21">
        <v>80000</v>
      </c>
      <c r="G328" s="21">
        <v>2296</v>
      </c>
      <c r="H328" s="21">
        <v>2432</v>
      </c>
      <c r="I328" s="21">
        <v>7400.87</v>
      </c>
      <c r="J328" s="21">
        <v>25</v>
      </c>
      <c r="K328" s="21">
        <f t="shared" si="8"/>
        <v>12153.869999999999</v>
      </c>
      <c r="L328" s="21">
        <f t="shared" si="9"/>
        <v>67846.13</v>
      </c>
      <c r="M328" s="46" t="s">
        <v>281</v>
      </c>
    </row>
    <row r="329" spans="1:13" x14ac:dyDescent="0.25">
      <c r="A329" s="42">
        <v>321</v>
      </c>
      <c r="B329" s="2" t="s">
        <v>1273</v>
      </c>
      <c r="C329" s="20" t="s">
        <v>1383</v>
      </c>
      <c r="D329" s="20" t="s">
        <v>1217</v>
      </c>
      <c r="E329" s="20" t="s">
        <v>743</v>
      </c>
      <c r="F329" s="21">
        <v>80000</v>
      </c>
      <c r="G329" s="21">
        <v>2296</v>
      </c>
      <c r="H329" s="21">
        <v>2432</v>
      </c>
      <c r="I329" s="21">
        <v>7400.87</v>
      </c>
      <c r="J329" s="21">
        <v>25</v>
      </c>
      <c r="K329" s="21">
        <f t="shared" si="8"/>
        <v>12153.869999999999</v>
      </c>
      <c r="L329" s="21">
        <f t="shared" si="9"/>
        <v>67846.13</v>
      </c>
      <c r="M329" s="46" t="s">
        <v>282</v>
      </c>
    </row>
    <row r="330" spans="1:13" x14ac:dyDescent="0.25">
      <c r="A330" s="42">
        <v>322</v>
      </c>
      <c r="B330" s="2" t="s">
        <v>249</v>
      </c>
      <c r="C330" s="20" t="s">
        <v>1384</v>
      </c>
      <c r="D330" s="20" t="s">
        <v>1224</v>
      </c>
      <c r="E330" s="20" t="s">
        <v>743</v>
      </c>
      <c r="F330" s="21">
        <v>30000</v>
      </c>
      <c r="G330" s="21">
        <v>861</v>
      </c>
      <c r="H330" s="21">
        <v>912</v>
      </c>
      <c r="I330" s="21">
        <v>0</v>
      </c>
      <c r="J330" s="21">
        <v>25</v>
      </c>
      <c r="K330" s="21">
        <f t="shared" ref="K330:K393" si="10">+G330+H330+I330+J330</f>
        <v>1798</v>
      </c>
      <c r="L330" s="21">
        <f t="shared" ref="L330:L393" si="11">+F330-K330</f>
        <v>28202</v>
      </c>
      <c r="M330" s="46" t="str" cm="1">
        <f t="array" ref="M330">VLOOKUP(B330,+[1]TEMPORAL!$B$9:$M$384,12,0)</f>
        <v>M</v>
      </c>
    </row>
    <row r="331" spans="1:13" x14ac:dyDescent="0.25">
      <c r="A331" s="42">
        <v>323</v>
      </c>
      <c r="B331" s="2" t="s">
        <v>337</v>
      </c>
      <c r="C331" s="20" t="s">
        <v>1385</v>
      </c>
      <c r="D331" s="20" t="s">
        <v>1224</v>
      </c>
      <c r="E331" s="20" t="s">
        <v>743</v>
      </c>
      <c r="F331" s="21">
        <v>60000</v>
      </c>
      <c r="G331" s="21">
        <v>1722</v>
      </c>
      <c r="H331" s="21">
        <v>1824</v>
      </c>
      <c r="I331" s="21">
        <v>3486.68</v>
      </c>
      <c r="J331" s="21">
        <v>5925.15</v>
      </c>
      <c r="K331" s="21">
        <f t="shared" si="10"/>
        <v>12957.83</v>
      </c>
      <c r="L331" s="21">
        <f t="shared" si="11"/>
        <v>47042.17</v>
      </c>
      <c r="M331" s="46" t="str" cm="1">
        <f t="array" ref="M331">VLOOKUP(B331,+[1]TEMPORAL!$B$9:$M$384,12,0)</f>
        <v>M</v>
      </c>
    </row>
    <row r="332" spans="1:13" x14ac:dyDescent="0.25">
      <c r="A332" s="42">
        <v>324</v>
      </c>
      <c r="B332" s="2" t="s">
        <v>382</v>
      </c>
      <c r="C332" s="20" t="s">
        <v>1385</v>
      </c>
      <c r="D332" s="20" t="s">
        <v>1224</v>
      </c>
      <c r="E332" s="20" t="s">
        <v>743</v>
      </c>
      <c r="F332" s="21">
        <v>50000</v>
      </c>
      <c r="G332" s="21">
        <v>1435</v>
      </c>
      <c r="H332" s="21">
        <v>1520</v>
      </c>
      <c r="I332" s="21">
        <v>1854</v>
      </c>
      <c r="J332" s="21">
        <v>4692.46</v>
      </c>
      <c r="K332" s="21">
        <f t="shared" si="10"/>
        <v>9501.4599999999991</v>
      </c>
      <c r="L332" s="21">
        <f t="shared" si="11"/>
        <v>40498.54</v>
      </c>
      <c r="M332" s="46" t="str" cm="1">
        <f t="array" ref="M332">VLOOKUP(B332,+[1]TEMPORAL!$B$9:$M$384,12,0)</f>
        <v>F</v>
      </c>
    </row>
    <row r="333" spans="1:13" x14ac:dyDescent="0.25">
      <c r="A333" s="42">
        <v>325</v>
      </c>
      <c r="B333" s="2" t="s">
        <v>319</v>
      </c>
      <c r="C333" s="20" t="s">
        <v>1386</v>
      </c>
      <c r="D333" s="20" t="s">
        <v>1113</v>
      </c>
      <c r="E333" s="20" t="s">
        <v>743</v>
      </c>
      <c r="F333" s="21">
        <v>55000</v>
      </c>
      <c r="G333" s="21">
        <v>1578.5</v>
      </c>
      <c r="H333" s="21">
        <v>1672</v>
      </c>
      <c r="I333" s="21">
        <v>2559.6799999999998</v>
      </c>
      <c r="J333" s="21">
        <v>3175</v>
      </c>
      <c r="K333" s="21">
        <f t="shared" si="10"/>
        <v>8985.18</v>
      </c>
      <c r="L333" s="21">
        <f t="shared" si="11"/>
        <v>46014.82</v>
      </c>
      <c r="M333" s="46" t="str" cm="1">
        <f t="array" ref="M333">VLOOKUP(B333,+[1]TEMPORAL!$B$9:$M$384,12,0)</f>
        <v>M</v>
      </c>
    </row>
    <row r="334" spans="1:13" x14ac:dyDescent="0.25">
      <c r="A334" s="42">
        <v>326</v>
      </c>
      <c r="B334" s="2" t="s">
        <v>850</v>
      </c>
      <c r="C334" s="20" t="s">
        <v>75</v>
      </c>
      <c r="D334" s="20" t="s">
        <v>1107</v>
      </c>
      <c r="E334" s="20" t="s">
        <v>743</v>
      </c>
      <c r="F334" s="21">
        <v>50000</v>
      </c>
      <c r="G334" s="21">
        <v>1435</v>
      </c>
      <c r="H334" s="21">
        <v>1520</v>
      </c>
      <c r="I334" s="21">
        <v>0</v>
      </c>
      <c r="J334" s="21">
        <v>25</v>
      </c>
      <c r="K334" s="21">
        <f t="shared" si="10"/>
        <v>2980</v>
      </c>
      <c r="L334" s="21">
        <f t="shared" si="11"/>
        <v>47020</v>
      </c>
      <c r="M334" s="46" t="str" cm="1">
        <f t="array" ref="M334">VLOOKUP(B334,+[1]TEMPORAL!$B$9:$M$384,12,0)</f>
        <v>M</v>
      </c>
    </row>
    <row r="335" spans="1:13" x14ac:dyDescent="0.25">
      <c r="A335" s="42">
        <v>327</v>
      </c>
      <c r="B335" s="2" t="s">
        <v>817</v>
      </c>
      <c r="C335" s="20" t="s">
        <v>1387</v>
      </c>
      <c r="D335" s="20" t="s">
        <v>634</v>
      </c>
      <c r="E335" s="20" t="s">
        <v>743</v>
      </c>
      <c r="F335" s="21">
        <v>70000</v>
      </c>
      <c r="G335" s="21">
        <v>2009</v>
      </c>
      <c r="H335" s="21">
        <v>2128</v>
      </c>
      <c r="I335" s="21">
        <v>5368.48</v>
      </c>
      <c r="J335" s="21">
        <v>25</v>
      </c>
      <c r="K335" s="21">
        <f t="shared" si="10"/>
        <v>9530.48</v>
      </c>
      <c r="L335" s="21">
        <f t="shared" si="11"/>
        <v>60469.520000000004</v>
      </c>
      <c r="M335" s="46" t="str" cm="1">
        <f t="array" ref="M335">VLOOKUP(B335,+[1]TEMPORAL!$B$9:$M$384,12,0)</f>
        <v>M</v>
      </c>
    </row>
    <row r="336" spans="1:13" x14ac:dyDescent="0.25">
      <c r="A336" s="42">
        <v>328</v>
      </c>
      <c r="B336" s="2" t="s">
        <v>266</v>
      </c>
      <c r="C336" s="20" t="s">
        <v>556</v>
      </c>
      <c r="D336" s="20" t="s">
        <v>149</v>
      </c>
      <c r="E336" s="20" t="s">
        <v>743</v>
      </c>
      <c r="F336" s="21">
        <v>50000</v>
      </c>
      <c r="G336" s="21">
        <v>1435</v>
      </c>
      <c r="H336" s="21">
        <v>1520</v>
      </c>
      <c r="I336" s="21">
        <v>1339.36</v>
      </c>
      <c r="J336" s="21">
        <v>3455.92</v>
      </c>
      <c r="K336" s="21">
        <f t="shared" si="10"/>
        <v>7750.28</v>
      </c>
      <c r="L336" s="21">
        <f t="shared" si="11"/>
        <v>42249.72</v>
      </c>
      <c r="M336" s="46" t="str" cm="1">
        <f t="array" ref="M336">VLOOKUP(B336,+[1]TEMPORAL!$B$9:$M$384,12,0)</f>
        <v>M</v>
      </c>
    </row>
    <row r="337" spans="1:13" x14ac:dyDescent="0.25">
      <c r="A337" s="42">
        <v>329</v>
      </c>
      <c r="B337" s="2" t="s">
        <v>789</v>
      </c>
      <c r="C337" s="20" t="s">
        <v>556</v>
      </c>
      <c r="D337" s="20" t="s">
        <v>149</v>
      </c>
      <c r="E337" s="20" t="s">
        <v>743</v>
      </c>
      <c r="F337" s="21">
        <v>50000</v>
      </c>
      <c r="G337" s="21">
        <v>1435</v>
      </c>
      <c r="H337" s="21">
        <v>1520</v>
      </c>
      <c r="I337" s="21">
        <v>1854</v>
      </c>
      <c r="J337" s="21">
        <v>2525</v>
      </c>
      <c r="K337" s="21">
        <f t="shared" si="10"/>
        <v>7334</v>
      </c>
      <c r="L337" s="21">
        <f t="shared" si="11"/>
        <v>42666</v>
      </c>
      <c r="M337" s="46" t="str" cm="1">
        <f t="array" ref="M337">VLOOKUP(B337,+[1]TEMPORAL!$B$9:$M$384,12,0)</f>
        <v>M</v>
      </c>
    </row>
    <row r="338" spans="1:13" x14ac:dyDescent="0.25">
      <c r="A338" s="42">
        <v>330</v>
      </c>
      <c r="B338" s="2" t="s">
        <v>269</v>
      </c>
      <c r="C338" s="20" t="s">
        <v>1388</v>
      </c>
      <c r="D338" s="20" t="s">
        <v>149</v>
      </c>
      <c r="E338" s="20" t="s">
        <v>743</v>
      </c>
      <c r="F338" s="21">
        <v>55000</v>
      </c>
      <c r="G338" s="21">
        <v>1578.5</v>
      </c>
      <c r="H338" s="21">
        <v>1672</v>
      </c>
      <c r="I338" s="21">
        <v>2302.36</v>
      </c>
      <c r="J338" s="21">
        <v>9990.4599999999991</v>
      </c>
      <c r="K338" s="21">
        <f t="shared" si="10"/>
        <v>15543.32</v>
      </c>
      <c r="L338" s="21">
        <f t="shared" si="11"/>
        <v>39456.68</v>
      </c>
      <c r="M338" s="46" t="str" cm="1">
        <f t="array" ref="M338">VLOOKUP(B338,+[1]TEMPORAL!$B$9:$M$384,12,0)</f>
        <v>M</v>
      </c>
    </row>
    <row r="339" spans="1:13" x14ac:dyDescent="0.25">
      <c r="A339" s="42">
        <v>331</v>
      </c>
      <c r="B339" s="2" t="s">
        <v>396</v>
      </c>
      <c r="C339" s="20" t="s">
        <v>556</v>
      </c>
      <c r="D339" s="20" t="s">
        <v>151</v>
      </c>
      <c r="E339" s="20" t="s">
        <v>743</v>
      </c>
      <c r="F339" s="21">
        <v>50000</v>
      </c>
      <c r="G339" s="21">
        <v>1435</v>
      </c>
      <c r="H339" s="21">
        <v>1520</v>
      </c>
      <c r="I339" s="21">
        <v>1854</v>
      </c>
      <c r="J339" s="21">
        <v>25</v>
      </c>
      <c r="K339" s="21">
        <f t="shared" si="10"/>
        <v>4834</v>
      </c>
      <c r="L339" s="21">
        <f t="shared" si="11"/>
        <v>45166</v>
      </c>
      <c r="M339" s="46" t="str" cm="1">
        <f t="array" ref="M339">VLOOKUP(B339,+[1]TEMPORAL!$B$9:$M$384,12,0)</f>
        <v>F</v>
      </c>
    </row>
    <row r="340" spans="1:13" x14ac:dyDescent="0.25">
      <c r="A340" s="42">
        <v>332</v>
      </c>
      <c r="B340" s="2" t="s">
        <v>1006</v>
      </c>
      <c r="C340" s="20" t="s">
        <v>556</v>
      </c>
      <c r="D340" s="20" t="s">
        <v>150</v>
      </c>
      <c r="E340" s="20" t="s">
        <v>743</v>
      </c>
      <c r="F340" s="21">
        <v>50000</v>
      </c>
      <c r="G340" s="21">
        <v>1435</v>
      </c>
      <c r="H340" s="21">
        <v>1520</v>
      </c>
      <c r="I340" s="21">
        <v>1854</v>
      </c>
      <c r="J340" s="21">
        <v>3525</v>
      </c>
      <c r="K340" s="21">
        <f t="shared" si="10"/>
        <v>8334</v>
      </c>
      <c r="L340" s="21">
        <f t="shared" si="11"/>
        <v>41666</v>
      </c>
      <c r="M340" s="46" t="s">
        <v>281</v>
      </c>
    </row>
    <row r="341" spans="1:13" x14ac:dyDescent="0.25">
      <c r="A341" s="42">
        <v>333</v>
      </c>
      <c r="B341" s="2" t="s">
        <v>416</v>
      </c>
      <c r="C341" s="20" t="s">
        <v>556</v>
      </c>
      <c r="D341" s="20" t="s">
        <v>149</v>
      </c>
      <c r="E341" s="20" t="s">
        <v>743</v>
      </c>
      <c r="F341" s="21">
        <v>50000</v>
      </c>
      <c r="G341" s="21">
        <v>1435</v>
      </c>
      <c r="H341" s="21">
        <v>1520</v>
      </c>
      <c r="I341" s="21">
        <v>1854</v>
      </c>
      <c r="J341" s="21">
        <v>25</v>
      </c>
      <c r="K341" s="21">
        <f t="shared" si="10"/>
        <v>4834</v>
      </c>
      <c r="L341" s="21">
        <f t="shared" si="11"/>
        <v>45166</v>
      </c>
      <c r="M341" s="46" t="str" cm="1">
        <f t="array" ref="M341">VLOOKUP(B341,+[1]TEMPORAL!$B$9:$M$384,12,0)</f>
        <v>M</v>
      </c>
    </row>
    <row r="342" spans="1:13" x14ac:dyDescent="0.25">
      <c r="A342" s="42">
        <v>334</v>
      </c>
      <c r="B342" s="2" t="s">
        <v>343</v>
      </c>
      <c r="C342" s="20" t="s">
        <v>556</v>
      </c>
      <c r="D342" s="20" t="s">
        <v>149</v>
      </c>
      <c r="E342" s="20" t="s">
        <v>743</v>
      </c>
      <c r="F342" s="21">
        <v>50000</v>
      </c>
      <c r="G342" s="21">
        <v>1435</v>
      </c>
      <c r="H342" s="21">
        <v>1520</v>
      </c>
      <c r="I342" s="21">
        <v>1339.36</v>
      </c>
      <c r="J342" s="21">
        <v>3455.92</v>
      </c>
      <c r="K342" s="21">
        <f t="shared" si="10"/>
        <v>7750.28</v>
      </c>
      <c r="L342" s="21">
        <f t="shared" si="11"/>
        <v>42249.72</v>
      </c>
      <c r="M342" s="46" t="str" cm="1">
        <f t="array" ref="M342">VLOOKUP(B342,+[1]TEMPORAL!$B$9:$M$384,12,0)</f>
        <v>M</v>
      </c>
    </row>
    <row r="343" spans="1:13" x14ac:dyDescent="0.25">
      <c r="A343" s="42">
        <v>335</v>
      </c>
      <c r="B343" s="2" t="s">
        <v>347</v>
      </c>
      <c r="C343" s="20" t="s">
        <v>556</v>
      </c>
      <c r="D343" s="20" t="s">
        <v>149</v>
      </c>
      <c r="E343" s="20" t="s">
        <v>743</v>
      </c>
      <c r="F343" s="21">
        <v>50000</v>
      </c>
      <c r="G343" s="21">
        <v>1435</v>
      </c>
      <c r="H343" s="21">
        <v>1520</v>
      </c>
      <c r="I343" s="21">
        <v>1854</v>
      </c>
      <c r="J343" s="21">
        <v>25</v>
      </c>
      <c r="K343" s="21">
        <f t="shared" si="10"/>
        <v>4834</v>
      </c>
      <c r="L343" s="21">
        <f t="shared" si="11"/>
        <v>45166</v>
      </c>
      <c r="M343" s="46" t="str" cm="1">
        <f t="array" ref="M343">VLOOKUP(B343,+[1]TEMPORAL!$B$9:$M$384,12,0)</f>
        <v>M</v>
      </c>
    </row>
    <row r="344" spans="1:13" x14ac:dyDescent="0.25">
      <c r="A344" s="42">
        <v>336</v>
      </c>
      <c r="B344" s="2" t="s">
        <v>371</v>
      </c>
      <c r="C344" s="20" t="s">
        <v>556</v>
      </c>
      <c r="D344" s="20" t="s">
        <v>149</v>
      </c>
      <c r="E344" s="20" t="s">
        <v>743</v>
      </c>
      <c r="F344" s="21">
        <v>50000</v>
      </c>
      <c r="G344" s="21">
        <v>1435</v>
      </c>
      <c r="H344" s="21">
        <v>1520</v>
      </c>
      <c r="I344" s="21">
        <v>1854</v>
      </c>
      <c r="J344" s="21">
        <v>25</v>
      </c>
      <c r="K344" s="21">
        <f t="shared" si="10"/>
        <v>4834</v>
      </c>
      <c r="L344" s="21">
        <f t="shared" si="11"/>
        <v>45166</v>
      </c>
      <c r="M344" s="46" t="str" cm="1">
        <f t="array" ref="M344">VLOOKUP(B344,+[1]TEMPORAL!$B$9:$M$384,12,0)</f>
        <v>M</v>
      </c>
    </row>
    <row r="345" spans="1:13" x14ac:dyDescent="0.25">
      <c r="A345" s="42">
        <v>337</v>
      </c>
      <c r="B345" s="2" t="s">
        <v>315</v>
      </c>
      <c r="C345" s="20" t="s">
        <v>556</v>
      </c>
      <c r="D345" s="20" t="s">
        <v>149</v>
      </c>
      <c r="E345" s="20" t="s">
        <v>743</v>
      </c>
      <c r="F345" s="21">
        <v>60000</v>
      </c>
      <c r="G345" s="21">
        <v>1722</v>
      </c>
      <c r="H345" s="21">
        <v>1824</v>
      </c>
      <c r="I345" s="21">
        <v>3486.68</v>
      </c>
      <c r="J345" s="21">
        <v>25</v>
      </c>
      <c r="K345" s="21">
        <f t="shared" si="10"/>
        <v>7057.68</v>
      </c>
      <c r="L345" s="21">
        <f t="shared" si="11"/>
        <v>52942.32</v>
      </c>
      <c r="M345" s="46" t="str" cm="1">
        <f t="array" ref="M345">VLOOKUP(B345,+[1]TEMPORAL!$B$9:$M$384,12,0)</f>
        <v>M</v>
      </c>
    </row>
    <row r="346" spans="1:13" x14ac:dyDescent="0.25">
      <c r="A346" s="42">
        <v>338</v>
      </c>
      <c r="B346" s="2" t="s">
        <v>534</v>
      </c>
      <c r="C346" s="20" t="s">
        <v>556</v>
      </c>
      <c r="D346" s="20" t="s">
        <v>149</v>
      </c>
      <c r="E346" s="20" t="s">
        <v>743</v>
      </c>
      <c r="F346" s="21">
        <v>50000</v>
      </c>
      <c r="G346" s="21">
        <v>1435</v>
      </c>
      <c r="H346" s="21">
        <v>1520</v>
      </c>
      <c r="I346" s="21">
        <v>1854</v>
      </c>
      <c r="J346" s="21">
        <v>25</v>
      </c>
      <c r="K346" s="21">
        <f t="shared" si="10"/>
        <v>4834</v>
      </c>
      <c r="L346" s="21">
        <f t="shared" si="11"/>
        <v>45166</v>
      </c>
      <c r="M346" s="46" t="str" cm="1">
        <f t="array" ref="M346">VLOOKUP(B346,+[1]TEMPORAL!$B$9:$M$384,12,0)</f>
        <v>M</v>
      </c>
    </row>
    <row r="347" spans="1:13" x14ac:dyDescent="0.25">
      <c r="A347" s="42">
        <v>339</v>
      </c>
      <c r="B347" s="2" t="s">
        <v>535</v>
      </c>
      <c r="C347" s="20" t="s">
        <v>556</v>
      </c>
      <c r="D347" s="20" t="s">
        <v>149</v>
      </c>
      <c r="E347" s="20" t="s">
        <v>743</v>
      </c>
      <c r="F347" s="21">
        <v>50000</v>
      </c>
      <c r="G347" s="21">
        <v>1435</v>
      </c>
      <c r="H347" s="21">
        <v>1520</v>
      </c>
      <c r="I347" s="21">
        <v>1854</v>
      </c>
      <c r="J347" s="21">
        <v>25</v>
      </c>
      <c r="K347" s="21">
        <f t="shared" si="10"/>
        <v>4834</v>
      </c>
      <c r="L347" s="21">
        <f t="shared" si="11"/>
        <v>45166</v>
      </c>
      <c r="M347" s="46" t="str" cm="1">
        <f t="array" ref="M347">VLOOKUP(B347,+[1]TEMPORAL!$B$9:$M$384,12,0)</f>
        <v>M</v>
      </c>
    </row>
    <row r="348" spans="1:13" x14ac:dyDescent="0.25">
      <c r="A348" s="42">
        <v>340</v>
      </c>
      <c r="B348" s="2" t="s">
        <v>397</v>
      </c>
      <c r="C348" s="20" t="s">
        <v>556</v>
      </c>
      <c r="D348" s="20" t="s">
        <v>149</v>
      </c>
      <c r="E348" s="20" t="s">
        <v>743</v>
      </c>
      <c r="F348" s="21">
        <v>50000</v>
      </c>
      <c r="G348" s="21">
        <v>1435</v>
      </c>
      <c r="H348" s="21">
        <v>1520</v>
      </c>
      <c r="I348" s="21">
        <v>1854</v>
      </c>
      <c r="J348" s="21">
        <v>5643.6100000000006</v>
      </c>
      <c r="K348" s="21">
        <f t="shared" si="10"/>
        <v>10452.61</v>
      </c>
      <c r="L348" s="21">
        <f t="shared" si="11"/>
        <v>39547.39</v>
      </c>
      <c r="M348" s="46" t="str" cm="1">
        <f t="array" ref="M348">VLOOKUP(B348,+[1]TEMPORAL!$B$9:$M$384,12,0)</f>
        <v>M</v>
      </c>
    </row>
    <row r="349" spans="1:13" x14ac:dyDescent="0.25">
      <c r="A349" s="42">
        <v>341</v>
      </c>
      <c r="B349" s="2" t="s">
        <v>555</v>
      </c>
      <c r="C349" s="20" t="s">
        <v>556</v>
      </c>
      <c r="D349" s="20" t="s">
        <v>150</v>
      </c>
      <c r="E349" s="20" t="s">
        <v>743</v>
      </c>
      <c r="F349" s="21">
        <v>50000</v>
      </c>
      <c r="G349" s="21">
        <v>1435</v>
      </c>
      <c r="H349" s="21">
        <v>1520</v>
      </c>
      <c r="I349" s="21">
        <v>1854</v>
      </c>
      <c r="J349" s="21">
        <v>7376.43</v>
      </c>
      <c r="K349" s="21">
        <f t="shared" si="10"/>
        <v>12185.43</v>
      </c>
      <c r="L349" s="21">
        <f t="shared" si="11"/>
        <v>37814.57</v>
      </c>
      <c r="M349" s="46" t="str" cm="1">
        <f t="array" ref="M349">VLOOKUP(B349,+[1]TEMPORAL!$B$9:$M$384,12,0)</f>
        <v>M</v>
      </c>
    </row>
    <row r="350" spans="1:13" x14ac:dyDescent="0.25">
      <c r="A350" s="42">
        <v>342</v>
      </c>
      <c r="B350" s="2" t="s">
        <v>404</v>
      </c>
      <c r="C350" s="20" t="s">
        <v>1389</v>
      </c>
      <c r="D350" s="20" t="s">
        <v>151</v>
      </c>
      <c r="E350" s="20" t="s">
        <v>743</v>
      </c>
      <c r="F350" s="21">
        <v>85000</v>
      </c>
      <c r="G350" s="21">
        <v>2439.5</v>
      </c>
      <c r="H350" s="21">
        <v>2584</v>
      </c>
      <c r="I350" s="21">
        <v>8576.99</v>
      </c>
      <c r="J350" s="21">
        <v>14388.6</v>
      </c>
      <c r="K350" s="21">
        <f t="shared" si="10"/>
        <v>27989.09</v>
      </c>
      <c r="L350" s="21">
        <f t="shared" si="11"/>
        <v>57010.91</v>
      </c>
      <c r="M350" s="46" t="str" cm="1">
        <f t="array" ref="M350">VLOOKUP(B350,+[1]TEMPORAL!$B$9:$M$384,12,0)</f>
        <v>M</v>
      </c>
    </row>
    <row r="351" spans="1:13" x14ac:dyDescent="0.25">
      <c r="A351" s="42">
        <v>343</v>
      </c>
      <c r="B351" s="2" t="s">
        <v>379</v>
      </c>
      <c r="C351" s="20" t="s">
        <v>1056</v>
      </c>
      <c r="D351" s="20" t="s">
        <v>151</v>
      </c>
      <c r="E351" s="20" t="s">
        <v>743</v>
      </c>
      <c r="F351" s="21">
        <v>70000</v>
      </c>
      <c r="G351" s="21">
        <v>2009</v>
      </c>
      <c r="H351" s="21">
        <v>2128</v>
      </c>
      <c r="I351" s="21">
        <v>5368.48</v>
      </c>
      <c r="J351" s="21">
        <v>25</v>
      </c>
      <c r="K351" s="21">
        <f t="shared" si="10"/>
        <v>9530.48</v>
      </c>
      <c r="L351" s="21">
        <f t="shared" si="11"/>
        <v>60469.520000000004</v>
      </c>
      <c r="M351" s="46" t="str" cm="1">
        <f t="array" ref="M351">VLOOKUP(B351,+[1]TEMPORAL!$B$9:$M$384,12,0)</f>
        <v>F</v>
      </c>
    </row>
    <row r="352" spans="1:13" x14ac:dyDescent="0.25">
      <c r="A352" s="42">
        <v>344</v>
      </c>
      <c r="B352" s="2" t="s">
        <v>302</v>
      </c>
      <c r="C352" s="20" t="s">
        <v>1390</v>
      </c>
      <c r="D352" s="20" t="s">
        <v>1231</v>
      </c>
      <c r="E352" s="20" t="s">
        <v>743</v>
      </c>
      <c r="F352" s="21">
        <v>80000</v>
      </c>
      <c r="G352" s="21">
        <v>2296</v>
      </c>
      <c r="H352" s="21">
        <v>2432</v>
      </c>
      <c r="I352" s="21">
        <v>6972</v>
      </c>
      <c r="J352" s="21">
        <v>1740.46</v>
      </c>
      <c r="K352" s="21">
        <f t="shared" si="10"/>
        <v>13440.46</v>
      </c>
      <c r="L352" s="21">
        <f t="shared" si="11"/>
        <v>66559.540000000008</v>
      </c>
      <c r="M352" s="46" t="str" cm="1">
        <f t="array" ref="M352">VLOOKUP(B352,+[1]TEMPORAL!$B$9:$M$384,12,0)</f>
        <v>M</v>
      </c>
    </row>
    <row r="353" spans="1:13" x14ac:dyDescent="0.25">
      <c r="A353" s="42">
        <v>345</v>
      </c>
      <c r="B353" s="2" t="s">
        <v>356</v>
      </c>
      <c r="C353" s="20" t="s">
        <v>1390</v>
      </c>
      <c r="D353" s="20" t="s">
        <v>1231</v>
      </c>
      <c r="E353" s="20" t="s">
        <v>743</v>
      </c>
      <c r="F353" s="21">
        <v>70000</v>
      </c>
      <c r="G353" s="21">
        <v>2009</v>
      </c>
      <c r="H353" s="21">
        <v>2128</v>
      </c>
      <c r="I353" s="21">
        <v>5368.48</v>
      </c>
      <c r="J353" s="21">
        <v>25</v>
      </c>
      <c r="K353" s="21">
        <f t="shared" si="10"/>
        <v>9530.48</v>
      </c>
      <c r="L353" s="21">
        <f t="shared" si="11"/>
        <v>60469.520000000004</v>
      </c>
      <c r="M353" s="46" t="str" cm="1">
        <f t="array" ref="M353">VLOOKUP(B353,+[1]TEMPORAL!$B$9:$M$384,12,0)</f>
        <v>M</v>
      </c>
    </row>
    <row r="354" spans="1:13" x14ac:dyDescent="0.25">
      <c r="A354" s="42">
        <v>346</v>
      </c>
      <c r="B354" s="2" t="s">
        <v>413</v>
      </c>
      <c r="C354" s="20" t="s">
        <v>1047</v>
      </c>
      <c r="D354" s="20" t="s">
        <v>1216</v>
      </c>
      <c r="E354" s="20" t="s">
        <v>743</v>
      </c>
      <c r="F354" s="21">
        <v>70000</v>
      </c>
      <c r="G354" s="21">
        <v>2009</v>
      </c>
      <c r="H354" s="21">
        <v>2128</v>
      </c>
      <c r="I354" s="21">
        <v>5368.48</v>
      </c>
      <c r="J354" s="21">
        <v>25</v>
      </c>
      <c r="K354" s="21">
        <f t="shared" si="10"/>
        <v>9530.48</v>
      </c>
      <c r="L354" s="21">
        <f t="shared" si="11"/>
        <v>60469.520000000004</v>
      </c>
      <c r="M354" s="46" t="str" cm="1">
        <f t="array" ref="M354">VLOOKUP(B354,+[1]TEMPORAL!$B$9:$M$384,12,0)</f>
        <v>M</v>
      </c>
    </row>
    <row r="355" spans="1:13" x14ac:dyDescent="0.25">
      <c r="A355" s="42">
        <v>347</v>
      </c>
      <c r="B355" s="2" t="s">
        <v>306</v>
      </c>
      <c r="C355" s="20" t="s">
        <v>1068</v>
      </c>
      <c r="D355" s="20" t="s">
        <v>1124</v>
      </c>
      <c r="E355" s="20" t="s">
        <v>743</v>
      </c>
      <c r="F355" s="21">
        <v>55000</v>
      </c>
      <c r="G355" s="21">
        <v>1578.5</v>
      </c>
      <c r="H355" s="21">
        <v>1672</v>
      </c>
      <c r="I355" s="21">
        <v>2559.6799999999998</v>
      </c>
      <c r="J355" s="21">
        <v>25</v>
      </c>
      <c r="K355" s="21">
        <f t="shared" si="10"/>
        <v>5835.18</v>
      </c>
      <c r="L355" s="21">
        <f t="shared" si="11"/>
        <v>49164.82</v>
      </c>
      <c r="M355" s="46" t="str" cm="1">
        <f t="array" ref="M355">VLOOKUP(B355,+[1]TEMPORAL!$B$9:$M$384,12,0)</f>
        <v>M</v>
      </c>
    </row>
    <row r="356" spans="1:13" x14ac:dyDescent="0.25">
      <c r="A356" s="42">
        <v>348</v>
      </c>
      <c r="B356" s="2" t="s">
        <v>305</v>
      </c>
      <c r="C356" s="20" t="s">
        <v>1068</v>
      </c>
      <c r="D356" s="20" t="s">
        <v>1124</v>
      </c>
      <c r="E356" s="20" t="s">
        <v>743</v>
      </c>
      <c r="F356" s="21">
        <v>55000</v>
      </c>
      <c r="G356" s="21">
        <v>1578.5</v>
      </c>
      <c r="H356" s="21">
        <v>1672</v>
      </c>
      <c r="I356" s="21">
        <v>2045.04</v>
      </c>
      <c r="J356" s="21">
        <v>3455.92</v>
      </c>
      <c r="K356" s="21">
        <f t="shared" si="10"/>
        <v>8751.4599999999991</v>
      </c>
      <c r="L356" s="21">
        <f t="shared" si="11"/>
        <v>46248.54</v>
      </c>
      <c r="M356" s="46" t="str" cm="1">
        <f t="array" ref="M356">VLOOKUP(B356,+[1]TEMPORAL!$B$9:$M$384,12,0)</f>
        <v>M</v>
      </c>
    </row>
    <row r="357" spans="1:13" x14ac:dyDescent="0.25">
      <c r="A357" s="42">
        <v>349</v>
      </c>
      <c r="B357" s="2" t="s">
        <v>426</v>
      </c>
      <c r="C357" s="20" t="s">
        <v>1391</v>
      </c>
      <c r="D357" s="20" t="s">
        <v>1120</v>
      </c>
      <c r="E357" s="20" t="s">
        <v>743</v>
      </c>
      <c r="F357" s="21">
        <v>60000</v>
      </c>
      <c r="G357" s="21">
        <v>1722</v>
      </c>
      <c r="H357" s="21">
        <v>1824</v>
      </c>
      <c r="I357" s="21">
        <v>3486.68</v>
      </c>
      <c r="J357" s="21">
        <v>6025</v>
      </c>
      <c r="K357" s="21">
        <f t="shared" si="10"/>
        <v>13057.68</v>
      </c>
      <c r="L357" s="21">
        <f t="shared" si="11"/>
        <v>46942.32</v>
      </c>
      <c r="M357" s="46" t="str" cm="1">
        <f t="array" ref="M357">VLOOKUP(B357,+[1]TEMPORAL!$B$9:$M$384,12,0)</f>
        <v>F</v>
      </c>
    </row>
    <row r="358" spans="1:13" x14ac:dyDescent="0.25">
      <c r="A358" s="42">
        <v>350</v>
      </c>
      <c r="B358" s="2" t="s">
        <v>552</v>
      </c>
      <c r="C358" s="20" t="s">
        <v>1392</v>
      </c>
      <c r="D358" s="20" t="s">
        <v>1120</v>
      </c>
      <c r="E358" s="20" t="s">
        <v>743</v>
      </c>
      <c r="F358" s="21">
        <v>60000</v>
      </c>
      <c r="G358" s="21">
        <v>1722</v>
      </c>
      <c r="H358" s="21">
        <v>1824</v>
      </c>
      <c r="I358" s="21">
        <v>3486.68</v>
      </c>
      <c r="J358" s="21">
        <v>9025</v>
      </c>
      <c r="K358" s="21">
        <f t="shared" si="10"/>
        <v>16057.68</v>
      </c>
      <c r="L358" s="21">
        <f t="shared" si="11"/>
        <v>43942.32</v>
      </c>
      <c r="M358" s="46" t="str" cm="1">
        <f t="array" ref="M358">VLOOKUP(B358,+[1]TEMPORAL!$B$9:$M$384,12,0)</f>
        <v>F</v>
      </c>
    </row>
    <row r="359" spans="1:13" x14ac:dyDescent="0.25">
      <c r="A359" s="42">
        <v>351</v>
      </c>
      <c r="B359" s="2" t="s">
        <v>538</v>
      </c>
      <c r="C359" s="20" t="s">
        <v>1393</v>
      </c>
      <c r="D359" s="20" t="s">
        <v>146</v>
      </c>
      <c r="E359" s="20" t="s">
        <v>743</v>
      </c>
      <c r="F359" s="21">
        <v>60000</v>
      </c>
      <c r="G359" s="21">
        <v>1722</v>
      </c>
      <c r="H359" s="21">
        <v>1824</v>
      </c>
      <c r="I359" s="21">
        <v>3486.68</v>
      </c>
      <c r="J359" s="21">
        <v>1825</v>
      </c>
      <c r="K359" s="21">
        <f t="shared" si="10"/>
        <v>8857.68</v>
      </c>
      <c r="L359" s="21">
        <f t="shared" si="11"/>
        <v>51142.32</v>
      </c>
      <c r="M359" s="46" t="str" cm="1">
        <f t="array" ref="M359">VLOOKUP(B359,+[1]TEMPORAL!$B$9:$M$384,12,0)</f>
        <v>M</v>
      </c>
    </row>
    <row r="360" spans="1:13" x14ac:dyDescent="0.25">
      <c r="A360" s="42">
        <v>352</v>
      </c>
      <c r="B360" s="2" t="s">
        <v>645</v>
      </c>
      <c r="C360" s="20" t="s">
        <v>1072</v>
      </c>
      <c r="D360" s="20" t="s">
        <v>1219</v>
      </c>
      <c r="E360" s="20" t="s">
        <v>743</v>
      </c>
      <c r="F360" s="21">
        <v>45000</v>
      </c>
      <c r="G360" s="21">
        <v>1291.5</v>
      </c>
      <c r="H360" s="21">
        <v>1368</v>
      </c>
      <c r="I360" s="21">
        <v>1148.33</v>
      </c>
      <c r="J360" s="21">
        <v>3084.67</v>
      </c>
      <c r="K360" s="21">
        <f t="shared" si="10"/>
        <v>6892.5</v>
      </c>
      <c r="L360" s="21">
        <f t="shared" si="11"/>
        <v>38107.5</v>
      </c>
      <c r="M360" s="46" t="str" cm="1">
        <f t="array" ref="M360">VLOOKUP(B360,+[1]TEMPORAL!$B$9:$M$384,12,0)</f>
        <v>M</v>
      </c>
    </row>
    <row r="361" spans="1:13" x14ac:dyDescent="0.25">
      <c r="A361" s="42">
        <v>353</v>
      </c>
      <c r="B361" s="2" t="s">
        <v>751</v>
      </c>
      <c r="C361" s="20" t="s">
        <v>1072</v>
      </c>
      <c r="D361" s="20" t="s">
        <v>1117</v>
      </c>
      <c r="E361" s="20" t="s">
        <v>743</v>
      </c>
      <c r="F361" s="21">
        <v>35000</v>
      </c>
      <c r="G361" s="21">
        <v>1004.5</v>
      </c>
      <c r="H361" s="21">
        <v>1064</v>
      </c>
      <c r="I361" s="21">
        <v>0</v>
      </c>
      <c r="J361" s="21">
        <v>25</v>
      </c>
      <c r="K361" s="21">
        <f t="shared" si="10"/>
        <v>2093.5</v>
      </c>
      <c r="L361" s="21">
        <f t="shared" si="11"/>
        <v>32906.5</v>
      </c>
      <c r="M361" s="46" t="str" cm="1">
        <f t="array" ref="M361">VLOOKUP(B361,+[1]TEMPORAL!$B$9:$M$384,12,0)</f>
        <v>M</v>
      </c>
    </row>
    <row r="362" spans="1:13" x14ac:dyDescent="0.25">
      <c r="A362" s="42">
        <v>354</v>
      </c>
      <c r="B362" s="2" t="s">
        <v>752</v>
      </c>
      <c r="C362" s="20" t="s">
        <v>1072</v>
      </c>
      <c r="D362" s="20" t="s">
        <v>1117</v>
      </c>
      <c r="E362" s="20" t="s">
        <v>743</v>
      </c>
      <c r="F362" s="21">
        <v>40000</v>
      </c>
      <c r="G362" s="21">
        <v>1148</v>
      </c>
      <c r="H362" s="21">
        <v>1216</v>
      </c>
      <c r="I362" s="21">
        <v>442.65</v>
      </c>
      <c r="J362" s="21">
        <v>7727.21</v>
      </c>
      <c r="K362" s="21">
        <f t="shared" si="10"/>
        <v>10533.86</v>
      </c>
      <c r="L362" s="21">
        <f t="shared" si="11"/>
        <v>29466.14</v>
      </c>
      <c r="M362" s="46" t="str" cm="1">
        <f t="array" ref="M362">VLOOKUP(B362,+[1]TEMPORAL!$B$9:$M$384,12,0)</f>
        <v>F</v>
      </c>
    </row>
    <row r="363" spans="1:13" x14ac:dyDescent="0.25">
      <c r="A363" s="42">
        <v>355</v>
      </c>
      <c r="B363" s="2" t="s">
        <v>663</v>
      </c>
      <c r="C363" s="20" t="s">
        <v>1072</v>
      </c>
      <c r="D363" s="20" t="s">
        <v>1219</v>
      </c>
      <c r="E363" s="20" t="s">
        <v>743</v>
      </c>
      <c r="F363" s="21">
        <v>45000</v>
      </c>
      <c r="G363" s="21">
        <v>1291.5</v>
      </c>
      <c r="H363" s="21">
        <v>1368</v>
      </c>
      <c r="I363" s="21">
        <v>1148.33</v>
      </c>
      <c r="J363" s="21">
        <v>25</v>
      </c>
      <c r="K363" s="21">
        <f t="shared" si="10"/>
        <v>3832.83</v>
      </c>
      <c r="L363" s="21">
        <f t="shared" si="11"/>
        <v>41167.17</v>
      </c>
      <c r="M363" s="46" t="str" cm="1">
        <f t="array" ref="M363">VLOOKUP(B363,+[1]TEMPORAL!$B$9:$M$384,12,0)</f>
        <v>F</v>
      </c>
    </row>
    <row r="364" spans="1:13" x14ac:dyDescent="0.25">
      <c r="A364" s="42">
        <v>356</v>
      </c>
      <c r="B364" s="2" t="s">
        <v>646</v>
      </c>
      <c r="C364" s="20" t="s">
        <v>1072</v>
      </c>
      <c r="D364" s="20" t="s">
        <v>1219</v>
      </c>
      <c r="E364" s="20" t="s">
        <v>743</v>
      </c>
      <c r="F364" s="21">
        <v>40000</v>
      </c>
      <c r="G364" s="21">
        <v>1148</v>
      </c>
      <c r="H364" s="21">
        <v>1216</v>
      </c>
      <c r="I364" s="21">
        <v>442.65</v>
      </c>
      <c r="J364" s="21">
        <v>2025</v>
      </c>
      <c r="K364" s="21">
        <f t="shared" si="10"/>
        <v>4831.6499999999996</v>
      </c>
      <c r="L364" s="21">
        <f t="shared" si="11"/>
        <v>35168.35</v>
      </c>
      <c r="M364" s="46" t="str" cm="1">
        <f t="array" ref="M364">VLOOKUP(B364,+[1]TEMPORAL!$B$9:$M$384,12,0)</f>
        <v>F</v>
      </c>
    </row>
    <row r="365" spans="1:13" x14ac:dyDescent="0.25">
      <c r="A365" s="42">
        <v>357</v>
      </c>
      <c r="B365" s="2" t="s">
        <v>647</v>
      </c>
      <c r="C365" s="20" t="s">
        <v>1072</v>
      </c>
      <c r="D365" s="20" t="s">
        <v>1120</v>
      </c>
      <c r="E365" s="20" t="s">
        <v>743</v>
      </c>
      <c r="F365" s="21">
        <v>90000</v>
      </c>
      <c r="G365" s="21">
        <v>2583</v>
      </c>
      <c r="H365" s="21">
        <v>2736</v>
      </c>
      <c r="I365" s="21">
        <v>9753.1200000000008</v>
      </c>
      <c r="J365" s="21">
        <v>2725</v>
      </c>
      <c r="K365" s="21">
        <f t="shared" si="10"/>
        <v>17797.120000000003</v>
      </c>
      <c r="L365" s="21">
        <f t="shared" si="11"/>
        <v>72202.880000000005</v>
      </c>
      <c r="M365" s="46" t="str" cm="1">
        <f t="array" ref="M365">VLOOKUP(B365,+[1]TEMPORAL!$B$9:$M$384,12,0)</f>
        <v>M</v>
      </c>
    </row>
    <row r="366" spans="1:13" x14ac:dyDescent="0.25">
      <c r="A366" s="42">
        <v>358</v>
      </c>
      <c r="B366" s="2" t="s">
        <v>648</v>
      </c>
      <c r="C366" s="20" t="s">
        <v>1072</v>
      </c>
      <c r="D366" s="20" t="s">
        <v>1117</v>
      </c>
      <c r="E366" s="20" t="s">
        <v>743</v>
      </c>
      <c r="F366" s="21">
        <v>50000</v>
      </c>
      <c r="G366" s="21">
        <v>1435</v>
      </c>
      <c r="H366" s="21">
        <v>1520</v>
      </c>
      <c r="I366" s="21">
        <v>1854</v>
      </c>
      <c r="J366" s="21">
        <v>25</v>
      </c>
      <c r="K366" s="21">
        <f t="shared" si="10"/>
        <v>4834</v>
      </c>
      <c r="L366" s="21">
        <f t="shared" si="11"/>
        <v>45166</v>
      </c>
      <c r="M366" s="46" t="str" cm="1">
        <f t="array" ref="M366">VLOOKUP(B366,+[1]TEMPORAL!$B$9:$M$384,12,0)</f>
        <v>M</v>
      </c>
    </row>
    <row r="367" spans="1:13" x14ac:dyDescent="0.25">
      <c r="A367" s="42">
        <v>359</v>
      </c>
      <c r="B367" s="2" t="s">
        <v>236</v>
      </c>
      <c r="C367" s="20" t="s">
        <v>1072</v>
      </c>
      <c r="D367" s="20" t="s">
        <v>1219</v>
      </c>
      <c r="E367" s="20" t="s">
        <v>743</v>
      </c>
      <c r="F367" s="21">
        <v>30000</v>
      </c>
      <c r="G367" s="21">
        <v>861</v>
      </c>
      <c r="H367" s="21">
        <v>912</v>
      </c>
      <c r="I367" s="21">
        <v>0</v>
      </c>
      <c r="J367" s="21">
        <v>25</v>
      </c>
      <c r="K367" s="21">
        <f t="shared" si="10"/>
        <v>1798</v>
      </c>
      <c r="L367" s="21">
        <f t="shared" si="11"/>
        <v>28202</v>
      </c>
      <c r="M367" s="46" t="str" cm="1">
        <f t="array" ref="M367">VLOOKUP(B367,+[1]TEMPORAL!$B$9:$M$384,12,0)</f>
        <v>F</v>
      </c>
    </row>
    <row r="368" spans="1:13" x14ac:dyDescent="0.25">
      <c r="A368" s="42">
        <v>360</v>
      </c>
      <c r="B368" s="2" t="s">
        <v>270</v>
      </c>
      <c r="C368" s="20" t="s">
        <v>1072</v>
      </c>
      <c r="D368" s="20" t="s">
        <v>1117</v>
      </c>
      <c r="E368" s="20" t="s">
        <v>743</v>
      </c>
      <c r="F368" s="21">
        <v>35000</v>
      </c>
      <c r="G368" s="21">
        <v>1004.5</v>
      </c>
      <c r="H368" s="21">
        <v>1064</v>
      </c>
      <c r="I368" s="21">
        <v>0</v>
      </c>
      <c r="J368" s="21">
        <v>25</v>
      </c>
      <c r="K368" s="21">
        <f t="shared" si="10"/>
        <v>2093.5</v>
      </c>
      <c r="L368" s="21">
        <f t="shared" si="11"/>
        <v>32906.5</v>
      </c>
      <c r="M368" s="46" t="str" cm="1">
        <f t="array" ref="M368">VLOOKUP(B368,+[1]TEMPORAL!$B$9:$M$384,12,0)</f>
        <v>M</v>
      </c>
    </row>
    <row r="369" spans="1:13" x14ac:dyDescent="0.25">
      <c r="A369" s="42">
        <v>361</v>
      </c>
      <c r="B369" s="2" t="s">
        <v>1268</v>
      </c>
      <c r="C369" s="20" t="s">
        <v>1072</v>
      </c>
      <c r="D369" s="20" t="s">
        <v>6</v>
      </c>
      <c r="E369" s="20" t="s">
        <v>743</v>
      </c>
      <c r="F369" s="21">
        <v>85000</v>
      </c>
      <c r="G369" s="21">
        <v>2439.5</v>
      </c>
      <c r="H369" s="21">
        <v>2584</v>
      </c>
      <c r="I369" s="21">
        <v>8576.99</v>
      </c>
      <c r="J369" s="21">
        <v>25</v>
      </c>
      <c r="K369" s="21">
        <f t="shared" si="10"/>
        <v>13625.49</v>
      </c>
      <c r="L369" s="21">
        <f t="shared" si="11"/>
        <v>71374.509999999995</v>
      </c>
      <c r="M369" s="46" t="s">
        <v>281</v>
      </c>
    </row>
    <row r="370" spans="1:13" x14ac:dyDescent="0.25">
      <c r="A370" s="42">
        <v>362</v>
      </c>
      <c r="B370" s="2" t="s">
        <v>738</v>
      </c>
      <c r="C370" s="20" t="s">
        <v>1073</v>
      </c>
      <c r="D370" s="20" t="s">
        <v>1117</v>
      </c>
      <c r="E370" s="20" t="s">
        <v>743</v>
      </c>
      <c r="F370" s="21">
        <v>40000</v>
      </c>
      <c r="G370" s="21">
        <v>1148</v>
      </c>
      <c r="H370" s="21">
        <v>1216</v>
      </c>
      <c r="I370" s="21">
        <v>442.65</v>
      </c>
      <c r="J370" s="21">
        <v>25</v>
      </c>
      <c r="K370" s="21">
        <f t="shared" si="10"/>
        <v>2831.65</v>
      </c>
      <c r="L370" s="21">
        <f t="shared" si="11"/>
        <v>37168.35</v>
      </c>
      <c r="M370" s="46" t="str" cm="1">
        <f t="array" ref="M370">VLOOKUP(B370,+[1]TEMPORAL!$B$9:$M$384,12,0)</f>
        <v>M</v>
      </c>
    </row>
    <row r="371" spans="1:13" x14ac:dyDescent="0.25">
      <c r="A371" s="42">
        <v>363</v>
      </c>
      <c r="B371" s="2" t="s">
        <v>739</v>
      </c>
      <c r="C371" s="20" t="s">
        <v>1073</v>
      </c>
      <c r="D371" s="20" t="s">
        <v>1117</v>
      </c>
      <c r="E371" s="20" t="s">
        <v>743</v>
      </c>
      <c r="F371" s="21">
        <v>50000</v>
      </c>
      <c r="G371" s="21">
        <v>1435</v>
      </c>
      <c r="H371" s="21">
        <v>1520</v>
      </c>
      <c r="I371" s="21">
        <v>1854</v>
      </c>
      <c r="J371" s="21">
        <v>25</v>
      </c>
      <c r="K371" s="21">
        <f t="shared" si="10"/>
        <v>4834</v>
      </c>
      <c r="L371" s="21">
        <f t="shared" si="11"/>
        <v>45166</v>
      </c>
      <c r="M371" s="46" t="str" cm="1">
        <f t="array" ref="M371">VLOOKUP(B371,+[1]TEMPORAL!$B$9:$M$384,12,0)</f>
        <v>M</v>
      </c>
    </row>
    <row r="372" spans="1:13" x14ac:dyDescent="0.25">
      <c r="A372" s="42">
        <v>364</v>
      </c>
      <c r="B372" s="2" t="s">
        <v>531</v>
      </c>
      <c r="C372" s="20" t="s">
        <v>1073</v>
      </c>
      <c r="D372" s="20" t="s">
        <v>1117</v>
      </c>
      <c r="E372" s="20" t="s">
        <v>743</v>
      </c>
      <c r="F372" s="21">
        <v>50000</v>
      </c>
      <c r="G372" s="21">
        <v>1435</v>
      </c>
      <c r="H372" s="21">
        <v>1520</v>
      </c>
      <c r="I372" s="21">
        <v>1854</v>
      </c>
      <c r="J372" s="21">
        <v>25</v>
      </c>
      <c r="K372" s="21">
        <f t="shared" si="10"/>
        <v>4834</v>
      </c>
      <c r="L372" s="21">
        <f t="shared" si="11"/>
        <v>45166</v>
      </c>
      <c r="M372" s="46" t="str" cm="1">
        <f t="array" ref="M372">VLOOKUP(B372,+[1]TEMPORAL!$B$9:$M$384,12,0)</f>
        <v>M</v>
      </c>
    </row>
    <row r="373" spans="1:13" x14ac:dyDescent="0.25">
      <c r="A373" s="42">
        <v>365</v>
      </c>
      <c r="B373" s="2" t="s">
        <v>709</v>
      </c>
      <c r="C373" s="20" t="s">
        <v>1073</v>
      </c>
      <c r="D373" s="20" t="s">
        <v>1117</v>
      </c>
      <c r="E373" s="20" t="s">
        <v>743</v>
      </c>
      <c r="F373" s="21">
        <v>35000</v>
      </c>
      <c r="G373" s="21">
        <v>1004.5</v>
      </c>
      <c r="H373" s="21">
        <v>1064</v>
      </c>
      <c r="I373" s="21">
        <v>0</v>
      </c>
      <c r="J373" s="21">
        <v>25</v>
      </c>
      <c r="K373" s="21">
        <f t="shared" si="10"/>
        <v>2093.5</v>
      </c>
      <c r="L373" s="21">
        <f t="shared" si="11"/>
        <v>32906.5</v>
      </c>
      <c r="M373" s="46" t="str" cm="1">
        <f t="array" ref="M373">VLOOKUP(B373,+[1]TEMPORAL!$B$9:$M$384,12,0)</f>
        <v>M</v>
      </c>
    </row>
    <row r="374" spans="1:13" x14ac:dyDescent="0.25">
      <c r="A374" s="42">
        <v>366</v>
      </c>
      <c r="B374" s="2" t="s">
        <v>713</v>
      </c>
      <c r="C374" s="20" t="s">
        <v>1073</v>
      </c>
      <c r="D374" s="20" t="s">
        <v>1117</v>
      </c>
      <c r="E374" s="20" t="s">
        <v>743</v>
      </c>
      <c r="F374" s="21">
        <v>50000</v>
      </c>
      <c r="G374" s="21">
        <v>1435</v>
      </c>
      <c r="H374" s="21">
        <v>1520</v>
      </c>
      <c r="I374" s="21">
        <v>1854</v>
      </c>
      <c r="J374" s="21">
        <v>25</v>
      </c>
      <c r="K374" s="21">
        <f t="shared" si="10"/>
        <v>4834</v>
      </c>
      <c r="L374" s="21">
        <f t="shared" si="11"/>
        <v>45166</v>
      </c>
      <c r="M374" s="46" t="str" cm="1">
        <f t="array" ref="M374">VLOOKUP(B374,+[1]TEMPORAL!$B$9:$M$384,12,0)</f>
        <v>M</v>
      </c>
    </row>
    <row r="375" spans="1:13" x14ac:dyDescent="0.25">
      <c r="A375" s="42">
        <v>367</v>
      </c>
      <c r="B375" s="2" t="s">
        <v>777</v>
      </c>
      <c r="C375" s="20" t="s">
        <v>1073</v>
      </c>
      <c r="D375" s="20" t="s">
        <v>1117</v>
      </c>
      <c r="E375" s="20" t="s">
        <v>743</v>
      </c>
      <c r="F375" s="21">
        <v>40000</v>
      </c>
      <c r="G375" s="21">
        <v>1148</v>
      </c>
      <c r="H375" s="21">
        <v>1216</v>
      </c>
      <c r="I375" s="21">
        <v>442.65</v>
      </c>
      <c r="J375" s="21">
        <v>1425</v>
      </c>
      <c r="K375" s="21">
        <f t="shared" si="10"/>
        <v>4231.6499999999996</v>
      </c>
      <c r="L375" s="21">
        <f t="shared" si="11"/>
        <v>35768.35</v>
      </c>
      <c r="M375" s="46" t="str" cm="1">
        <f t="array" ref="M375">VLOOKUP(B375,+[1]TEMPORAL!$B$9:$M$384,12,0)</f>
        <v>M</v>
      </c>
    </row>
    <row r="376" spans="1:13" x14ac:dyDescent="0.25">
      <c r="A376" s="42">
        <v>368</v>
      </c>
      <c r="B376" s="2" t="s">
        <v>778</v>
      </c>
      <c r="C376" s="20" t="s">
        <v>1073</v>
      </c>
      <c r="D376" s="20" t="s">
        <v>1117</v>
      </c>
      <c r="E376" s="20" t="s">
        <v>743</v>
      </c>
      <c r="F376" s="21">
        <v>35000</v>
      </c>
      <c r="G376" s="21">
        <v>1004.5</v>
      </c>
      <c r="H376" s="21">
        <v>1064</v>
      </c>
      <c r="I376" s="21">
        <v>0</v>
      </c>
      <c r="J376" s="21">
        <v>25</v>
      </c>
      <c r="K376" s="21">
        <f t="shared" si="10"/>
        <v>2093.5</v>
      </c>
      <c r="L376" s="21">
        <f t="shared" si="11"/>
        <v>32906.5</v>
      </c>
      <c r="M376" s="46" t="str" cm="1">
        <f t="array" ref="M376">VLOOKUP(B376,+[1]TEMPORAL!$B$9:$M$384,12,0)</f>
        <v>F</v>
      </c>
    </row>
    <row r="377" spans="1:13" x14ac:dyDescent="0.25">
      <c r="A377" s="42">
        <v>369</v>
      </c>
      <c r="B377" s="2" t="s">
        <v>779</v>
      </c>
      <c r="C377" s="20" t="s">
        <v>1073</v>
      </c>
      <c r="D377" s="20" t="s">
        <v>1117</v>
      </c>
      <c r="E377" s="20" t="s">
        <v>743</v>
      </c>
      <c r="F377" s="21">
        <v>35000</v>
      </c>
      <c r="G377" s="21">
        <v>1004.5</v>
      </c>
      <c r="H377" s="21">
        <v>1064</v>
      </c>
      <c r="I377" s="21">
        <v>0</v>
      </c>
      <c r="J377" s="21">
        <v>1075</v>
      </c>
      <c r="K377" s="21">
        <f t="shared" si="10"/>
        <v>3143.5</v>
      </c>
      <c r="L377" s="21">
        <f t="shared" si="11"/>
        <v>31856.5</v>
      </c>
      <c r="M377" s="46" t="str" cm="1">
        <f t="array" ref="M377">VLOOKUP(B377,+[1]TEMPORAL!$B$9:$M$384,12,0)</f>
        <v>F</v>
      </c>
    </row>
    <row r="378" spans="1:13" x14ac:dyDescent="0.25">
      <c r="A378" s="42">
        <v>370</v>
      </c>
      <c r="B378" s="2" t="s">
        <v>780</v>
      </c>
      <c r="C378" s="20" t="s">
        <v>1073</v>
      </c>
      <c r="D378" s="20" t="s">
        <v>1117</v>
      </c>
      <c r="E378" s="20" t="s">
        <v>743</v>
      </c>
      <c r="F378" s="21">
        <v>35000</v>
      </c>
      <c r="G378" s="21">
        <v>1004.5</v>
      </c>
      <c r="H378" s="21">
        <v>1064</v>
      </c>
      <c r="I378" s="21">
        <v>0</v>
      </c>
      <c r="J378" s="21">
        <v>3525</v>
      </c>
      <c r="K378" s="21">
        <f t="shared" si="10"/>
        <v>5593.5</v>
      </c>
      <c r="L378" s="21">
        <f t="shared" si="11"/>
        <v>29406.5</v>
      </c>
      <c r="M378" s="46" t="str" cm="1">
        <f t="array" ref="M378">VLOOKUP(B378,+[1]TEMPORAL!$B$9:$M$384,12,0)</f>
        <v>M</v>
      </c>
    </row>
    <row r="379" spans="1:13" x14ac:dyDescent="0.25">
      <c r="A379" s="42">
        <v>371</v>
      </c>
      <c r="B379" s="2" t="s">
        <v>781</v>
      </c>
      <c r="C379" s="20" t="s">
        <v>1073</v>
      </c>
      <c r="D379" s="20" t="s">
        <v>1117</v>
      </c>
      <c r="E379" s="20" t="s">
        <v>743</v>
      </c>
      <c r="F379" s="21">
        <v>35000</v>
      </c>
      <c r="G379" s="21">
        <v>1004.5</v>
      </c>
      <c r="H379" s="21">
        <v>1064</v>
      </c>
      <c r="I379" s="21">
        <v>0</v>
      </c>
      <c r="J379" s="21">
        <v>1525</v>
      </c>
      <c r="K379" s="21">
        <f t="shared" si="10"/>
        <v>3593.5</v>
      </c>
      <c r="L379" s="21">
        <f t="shared" si="11"/>
        <v>31406.5</v>
      </c>
      <c r="M379" s="46" t="str" cm="1">
        <f t="array" ref="M379">VLOOKUP(B379,+[1]TEMPORAL!$B$9:$M$384,12,0)</f>
        <v>F</v>
      </c>
    </row>
    <row r="380" spans="1:13" x14ac:dyDescent="0.25">
      <c r="A380" s="42">
        <v>372</v>
      </c>
      <c r="B380" s="2" t="s">
        <v>782</v>
      </c>
      <c r="C380" s="20" t="s">
        <v>1073</v>
      </c>
      <c r="D380" s="20" t="s">
        <v>1117</v>
      </c>
      <c r="E380" s="20" t="s">
        <v>743</v>
      </c>
      <c r="F380" s="21">
        <v>35000</v>
      </c>
      <c r="G380" s="21">
        <v>1004.5</v>
      </c>
      <c r="H380" s="21">
        <v>1064</v>
      </c>
      <c r="I380" s="21">
        <v>0</v>
      </c>
      <c r="J380" s="21">
        <v>1075</v>
      </c>
      <c r="K380" s="21">
        <f t="shared" si="10"/>
        <v>3143.5</v>
      </c>
      <c r="L380" s="21">
        <f t="shared" si="11"/>
        <v>31856.5</v>
      </c>
      <c r="M380" s="46" t="str" cm="1">
        <f t="array" ref="M380">VLOOKUP(B380,+[1]TEMPORAL!$B$9:$M$384,12,0)</f>
        <v>M</v>
      </c>
    </row>
    <row r="381" spans="1:13" x14ac:dyDescent="0.25">
      <c r="A381" s="42">
        <v>373</v>
      </c>
      <c r="B381" s="2" t="s">
        <v>783</v>
      </c>
      <c r="C381" s="20" t="s">
        <v>1073</v>
      </c>
      <c r="D381" s="20" t="s">
        <v>1117</v>
      </c>
      <c r="E381" s="20" t="s">
        <v>743</v>
      </c>
      <c r="F381" s="21">
        <v>35000</v>
      </c>
      <c r="G381" s="21">
        <v>1004.5</v>
      </c>
      <c r="H381" s="21">
        <v>1064</v>
      </c>
      <c r="I381" s="21">
        <v>0</v>
      </c>
      <c r="J381" s="21">
        <v>3525</v>
      </c>
      <c r="K381" s="21">
        <f t="shared" si="10"/>
        <v>5593.5</v>
      </c>
      <c r="L381" s="21">
        <f t="shared" si="11"/>
        <v>29406.5</v>
      </c>
      <c r="M381" s="46" t="str" cm="1">
        <f t="array" ref="M381">VLOOKUP(B381,+[1]TEMPORAL!$B$9:$M$384,12,0)</f>
        <v>M</v>
      </c>
    </row>
    <row r="382" spans="1:13" x14ac:dyDescent="0.25">
      <c r="A382" s="42">
        <v>374</v>
      </c>
      <c r="B382" s="2" t="s">
        <v>784</v>
      </c>
      <c r="C382" s="20" t="s">
        <v>1073</v>
      </c>
      <c r="D382" s="20" t="s">
        <v>1117</v>
      </c>
      <c r="E382" s="20" t="s">
        <v>743</v>
      </c>
      <c r="F382" s="21">
        <v>35000</v>
      </c>
      <c r="G382" s="21">
        <v>1004.5</v>
      </c>
      <c r="H382" s="21">
        <v>1064</v>
      </c>
      <c r="I382" s="21">
        <v>0</v>
      </c>
      <c r="J382" s="21">
        <v>2425</v>
      </c>
      <c r="K382" s="21">
        <f t="shared" si="10"/>
        <v>4493.5</v>
      </c>
      <c r="L382" s="21">
        <f t="shared" si="11"/>
        <v>30506.5</v>
      </c>
      <c r="M382" s="46" t="str" cm="1">
        <f t="array" ref="M382">VLOOKUP(B382,+[1]TEMPORAL!$B$9:$M$384,12,0)</f>
        <v>M</v>
      </c>
    </row>
    <row r="383" spans="1:13" x14ac:dyDescent="0.25">
      <c r="A383" s="42">
        <v>375</v>
      </c>
      <c r="B383" s="2" t="s">
        <v>785</v>
      </c>
      <c r="C383" s="20" t="s">
        <v>1073</v>
      </c>
      <c r="D383" s="20" t="s">
        <v>1117</v>
      </c>
      <c r="E383" s="20" t="s">
        <v>743</v>
      </c>
      <c r="F383" s="21">
        <v>35000</v>
      </c>
      <c r="G383" s="21">
        <v>1004.5</v>
      </c>
      <c r="H383" s="21">
        <v>1064</v>
      </c>
      <c r="I383" s="21">
        <v>0</v>
      </c>
      <c r="J383" s="21">
        <v>3525</v>
      </c>
      <c r="K383" s="21">
        <f t="shared" si="10"/>
        <v>5593.5</v>
      </c>
      <c r="L383" s="21">
        <f t="shared" si="11"/>
        <v>29406.5</v>
      </c>
      <c r="M383" s="46" t="str" cm="1">
        <f t="array" ref="M383">VLOOKUP(B383,+[1]TEMPORAL!$B$9:$M$384,12,0)</f>
        <v>F</v>
      </c>
    </row>
    <row r="384" spans="1:13" x14ac:dyDescent="0.25">
      <c r="A384" s="42">
        <v>376</v>
      </c>
      <c r="B384" s="2" t="s">
        <v>786</v>
      </c>
      <c r="C384" s="20" t="s">
        <v>1073</v>
      </c>
      <c r="D384" s="20" t="s">
        <v>1117</v>
      </c>
      <c r="E384" s="20" t="s">
        <v>743</v>
      </c>
      <c r="F384" s="21">
        <v>35000</v>
      </c>
      <c r="G384" s="21">
        <v>1004.5</v>
      </c>
      <c r="H384" s="21">
        <v>1064</v>
      </c>
      <c r="I384" s="21">
        <v>0</v>
      </c>
      <c r="J384" s="21">
        <v>25</v>
      </c>
      <c r="K384" s="21">
        <f t="shared" si="10"/>
        <v>2093.5</v>
      </c>
      <c r="L384" s="21">
        <f t="shared" si="11"/>
        <v>32906.5</v>
      </c>
      <c r="M384" s="46" t="str" cm="1">
        <f t="array" ref="M384">VLOOKUP(B384,+[1]TEMPORAL!$B$9:$M$384,12,0)</f>
        <v>M</v>
      </c>
    </row>
    <row r="385" spans="1:13" x14ac:dyDescent="0.25">
      <c r="A385" s="42">
        <v>377</v>
      </c>
      <c r="B385" s="2" t="s">
        <v>787</v>
      </c>
      <c r="C385" s="20" t="s">
        <v>1073</v>
      </c>
      <c r="D385" s="20" t="s">
        <v>1117</v>
      </c>
      <c r="E385" s="20" t="s">
        <v>743</v>
      </c>
      <c r="F385" s="21">
        <v>35000</v>
      </c>
      <c r="G385" s="21">
        <v>1004.5</v>
      </c>
      <c r="H385" s="21">
        <v>1064</v>
      </c>
      <c r="I385" s="21">
        <v>0</v>
      </c>
      <c r="J385" s="21">
        <v>25</v>
      </c>
      <c r="K385" s="21">
        <f t="shared" si="10"/>
        <v>2093.5</v>
      </c>
      <c r="L385" s="21">
        <f t="shared" si="11"/>
        <v>32906.5</v>
      </c>
      <c r="M385" s="46" t="str" cm="1">
        <f t="array" ref="M385">VLOOKUP(B385,+[1]TEMPORAL!$B$9:$M$384,12,0)</f>
        <v>M</v>
      </c>
    </row>
    <row r="386" spans="1:13" x14ac:dyDescent="0.25">
      <c r="A386" s="42">
        <v>378</v>
      </c>
      <c r="B386" s="2" t="s">
        <v>714</v>
      </c>
      <c r="C386" s="20" t="s">
        <v>1073</v>
      </c>
      <c r="D386" s="20" t="s">
        <v>1117</v>
      </c>
      <c r="E386" s="20" t="s">
        <v>743</v>
      </c>
      <c r="F386" s="21">
        <v>45000</v>
      </c>
      <c r="G386" s="21">
        <v>1291.5</v>
      </c>
      <c r="H386" s="21">
        <v>1368</v>
      </c>
      <c r="I386" s="21">
        <v>1148.33</v>
      </c>
      <c r="J386" s="21">
        <v>25</v>
      </c>
      <c r="K386" s="21">
        <f t="shared" si="10"/>
        <v>3832.83</v>
      </c>
      <c r="L386" s="21">
        <f t="shared" si="11"/>
        <v>41167.17</v>
      </c>
      <c r="M386" s="46" t="str" cm="1">
        <f t="array" ref="M386">VLOOKUP(B386,+[1]TEMPORAL!$B$9:$M$384,12,0)</f>
        <v>M</v>
      </c>
    </row>
    <row r="387" spans="1:13" x14ac:dyDescent="0.25">
      <c r="A387" s="42">
        <v>379</v>
      </c>
      <c r="B387" s="2" t="s">
        <v>719</v>
      </c>
      <c r="C387" s="20" t="s">
        <v>1073</v>
      </c>
      <c r="D387" s="20" t="s">
        <v>1117</v>
      </c>
      <c r="E387" s="20" t="s">
        <v>743</v>
      </c>
      <c r="F387" s="21">
        <v>35000</v>
      </c>
      <c r="G387" s="21">
        <v>1004.5</v>
      </c>
      <c r="H387" s="21">
        <v>1064</v>
      </c>
      <c r="I387" s="21">
        <v>0</v>
      </c>
      <c r="J387" s="21">
        <v>5968.0599999999995</v>
      </c>
      <c r="K387" s="21">
        <f t="shared" si="10"/>
        <v>8036.5599999999995</v>
      </c>
      <c r="L387" s="21">
        <f t="shared" si="11"/>
        <v>26963.440000000002</v>
      </c>
      <c r="M387" s="46" t="str" cm="1">
        <f t="array" ref="M387">VLOOKUP(B387,+[1]TEMPORAL!$B$9:$M$384,12,0)</f>
        <v>F</v>
      </c>
    </row>
    <row r="388" spans="1:13" x14ac:dyDescent="0.25">
      <c r="A388" s="42">
        <v>380</v>
      </c>
      <c r="B388" s="2" t="s">
        <v>711</v>
      </c>
      <c r="C388" s="20" t="s">
        <v>1073</v>
      </c>
      <c r="D388" s="20" t="s">
        <v>1117</v>
      </c>
      <c r="E388" s="20" t="s">
        <v>743</v>
      </c>
      <c r="F388" s="21">
        <v>35000</v>
      </c>
      <c r="G388" s="21">
        <v>1004.5</v>
      </c>
      <c r="H388" s="21">
        <v>1064</v>
      </c>
      <c r="I388" s="21">
        <v>0</v>
      </c>
      <c r="J388" s="21">
        <v>1775</v>
      </c>
      <c r="K388" s="21">
        <f t="shared" si="10"/>
        <v>3843.5</v>
      </c>
      <c r="L388" s="21">
        <f t="shared" si="11"/>
        <v>31156.5</v>
      </c>
      <c r="M388" s="46" t="str" cm="1">
        <f t="array" ref="M388">VLOOKUP(B388,+[1]TEMPORAL!$B$9:$M$384,12,0)</f>
        <v>F</v>
      </c>
    </row>
    <row r="389" spans="1:13" x14ac:dyDescent="0.25">
      <c r="A389" s="42">
        <v>381</v>
      </c>
      <c r="B389" s="2" t="s">
        <v>712</v>
      </c>
      <c r="C389" s="20" t="s">
        <v>1073</v>
      </c>
      <c r="D389" s="20" t="s">
        <v>1117</v>
      </c>
      <c r="E389" s="20" t="s">
        <v>743</v>
      </c>
      <c r="F389" s="21">
        <v>35000</v>
      </c>
      <c r="G389" s="21">
        <v>1004.5</v>
      </c>
      <c r="H389" s="21">
        <v>1064</v>
      </c>
      <c r="I389" s="21">
        <v>0</v>
      </c>
      <c r="J389" s="21">
        <v>7242.13</v>
      </c>
      <c r="K389" s="21">
        <f t="shared" si="10"/>
        <v>9310.630000000001</v>
      </c>
      <c r="L389" s="21">
        <f t="shared" si="11"/>
        <v>25689.37</v>
      </c>
      <c r="M389" s="46" t="str" cm="1">
        <f t="array" ref="M389">VLOOKUP(B389,+[1]TEMPORAL!$B$9:$M$384,12,0)</f>
        <v>M</v>
      </c>
    </row>
    <row r="390" spans="1:13" x14ac:dyDescent="0.25">
      <c r="A390" s="42">
        <v>382</v>
      </c>
      <c r="B390" s="2" t="s">
        <v>202</v>
      </c>
      <c r="C390" s="20" t="s">
        <v>1073</v>
      </c>
      <c r="D390" s="20" t="s">
        <v>1117</v>
      </c>
      <c r="E390" s="20" t="s">
        <v>743</v>
      </c>
      <c r="F390" s="21">
        <v>35000</v>
      </c>
      <c r="G390" s="21">
        <v>1004.5</v>
      </c>
      <c r="H390" s="21">
        <v>1064</v>
      </c>
      <c r="I390" s="21">
        <v>0</v>
      </c>
      <c r="J390" s="21">
        <v>25</v>
      </c>
      <c r="K390" s="21">
        <f t="shared" si="10"/>
        <v>2093.5</v>
      </c>
      <c r="L390" s="21">
        <f t="shared" si="11"/>
        <v>32906.5</v>
      </c>
      <c r="M390" s="46" t="str" cm="1">
        <f t="array" ref="M390">VLOOKUP(B390,+[1]TEMPORAL!$B$9:$M$384,12,0)</f>
        <v>F</v>
      </c>
    </row>
    <row r="391" spans="1:13" x14ac:dyDescent="0.25">
      <c r="A391" s="42">
        <v>383</v>
      </c>
      <c r="B391" s="2" t="s">
        <v>203</v>
      </c>
      <c r="C391" s="20" t="s">
        <v>1073</v>
      </c>
      <c r="D391" s="20" t="s">
        <v>1117</v>
      </c>
      <c r="E391" s="20" t="s">
        <v>743</v>
      </c>
      <c r="F391" s="21">
        <v>35000</v>
      </c>
      <c r="G391" s="21">
        <v>1004.5</v>
      </c>
      <c r="H391" s="21">
        <v>1064</v>
      </c>
      <c r="I391" s="21">
        <v>0</v>
      </c>
      <c r="J391" s="21">
        <v>25</v>
      </c>
      <c r="K391" s="21">
        <f t="shared" si="10"/>
        <v>2093.5</v>
      </c>
      <c r="L391" s="21">
        <f t="shared" si="11"/>
        <v>32906.5</v>
      </c>
      <c r="M391" s="46" t="str" cm="1">
        <f t="array" ref="M391">VLOOKUP(B391,+[1]TEMPORAL!$B$9:$M$384,12,0)</f>
        <v>M</v>
      </c>
    </row>
    <row r="392" spans="1:13" x14ac:dyDescent="0.25">
      <c r="A392" s="42">
        <v>384</v>
      </c>
      <c r="B392" s="2" t="s">
        <v>267</v>
      </c>
      <c r="C392" s="20" t="s">
        <v>1073</v>
      </c>
      <c r="D392" s="20" t="s">
        <v>1117</v>
      </c>
      <c r="E392" s="20" t="s">
        <v>743</v>
      </c>
      <c r="F392" s="21">
        <v>35000</v>
      </c>
      <c r="G392" s="21">
        <v>1004.5</v>
      </c>
      <c r="H392" s="21">
        <v>1064</v>
      </c>
      <c r="I392" s="21">
        <v>0</v>
      </c>
      <c r="J392" s="21">
        <v>25</v>
      </c>
      <c r="K392" s="21">
        <f t="shared" si="10"/>
        <v>2093.5</v>
      </c>
      <c r="L392" s="21">
        <f t="shared" si="11"/>
        <v>32906.5</v>
      </c>
      <c r="M392" s="46" t="str" cm="1">
        <f t="array" ref="M392">VLOOKUP(B392,+[1]TEMPORAL!$B$9:$M$384,12,0)</f>
        <v>M</v>
      </c>
    </row>
    <row r="393" spans="1:13" x14ac:dyDescent="0.25">
      <c r="A393" s="42">
        <v>385</v>
      </c>
      <c r="B393" s="2" t="s">
        <v>662</v>
      </c>
      <c r="C393" s="20" t="s">
        <v>1073</v>
      </c>
      <c r="D393" s="20" t="s">
        <v>1117</v>
      </c>
      <c r="E393" s="20" t="s">
        <v>743</v>
      </c>
      <c r="F393" s="21">
        <v>35000</v>
      </c>
      <c r="G393" s="21">
        <v>1004.5</v>
      </c>
      <c r="H393" s="21">
        <v>1064</v>
      </c>
      <c r="I393" s="21">
        <v>0</v>
      </c>
      <c r="J393" s="21">
        <v>3201.98</v>
      </c>
      <c r="K393" s="21">
        <f t="shared" si="10"/>
        <v>5270.48</v>
      </c>
      <c r="L393" s="21">
        <f t="shared" si="11"/>
        <v>29729.52</v>
      </c>
      <c r="M393" s="46" t="str" cm="1">
        <f t="array" ref="M393">VLOOKUP(B393,+[1]TEMPORAL!$B$9:$M$384,12,0)</f>
        <v>F</v>
      </c>
    </row>
    <row r="394" spans="1:13" x14ac:dyDescent="0.25">
      <c r="A394" s="42">
        <v>386</v>
      </c>
      <c r="B394" s="2" t="s">
        <v>667</v>
      </c>
      <c r="C394" s="20" t="s">
        <v>1073</v>
      </c>
      <c r="D394" s="20" t="s">
        <v>1117</v>
      </c>
      <c r="E394" s="20" t="s">
        <v>743</v>
      </c>
      <c r="F394" s="21">
        <v>35000</v>
      </c>
      <c r="G394" s="21">
        <v>1004.5</v>
      </c>
      <c r="H394" s="21">
        <v>1064</v>
      </c>
      <c r="I394" s="21">
        <v>0</v>
      </c>
      <c r="J394" s="21">
        <v>4672.63</v>
      </c>
      <c r="K394" s="21">
        <f t="shared" ref="K394:K404" si="12">+G394+H394+I394+J394</f>
        <v>6741.13</v>
      </c>
      <c r="L394" s="21">
        <f t="shared" ref="L394:L404" si="13">+F394-K394</f>
        <v>28258.87</v>
      </c>
      <c r="M394" s="46" t="str" cm="1">
        <f t="array" ref="M394">VLOOKUP(B394,+[1]TEMPORAL!$B$9:$M$384,12,0)</f>
        <v>M</v>
      </c>
    </row>
    <row r="395" spans="1:13" x14ac:dyDescent="0.25">
      <c r="A395" s="42">
        <v>387</v>
      </c>
      <c r="B395" s="2" t="s">
        <v>661</v>
      </c>
      <c r="C395" s="20" t="s">
        <v>1073</v>
      </c>
      <c r="D395" s="20" t="s">
        <v>1117</v>
      </c>
      <c r="E395" s="20" t="s">
        <v>743</v>
      </c>
      <c r="F395" s="21">
        <v>35000</v>
      </c>
      <c r="G395" s="21">
        <v>1004.5</v>
      </c>
      <c r="H395" s="21">
        <v>1064</v>
      </c>
      <c r="I395" s="21">
        <v>0</v>
      </c>
      <c r="J395" s="21">
        <v>2555.73</v>
      </c>
      <c r="K395" s="21">
        <f t="shared" si="12"/>
        <v>4624.2299999999996</v>
      </c>
      <c r="L395" s="21">
        <f t="shared" si="13"/>
        <v>30375.77</v>
      </c>
      <c r="M395" s="46" t="str" cm="1">
        <f t="array" ref="M395">VLOOKUP(B395,+[1]TEMPORAL!$B$9:$M$384,12,0)</f>
        <v>F</v>
      </c>
    </row>
    <row r="396" spans="1:13" x14ac:dyDescent="0.25">
      <c r="A396" s="42">
        <v>388</v>
      </c>
      <c r="B396" s="2" t="s">
        <v>308</v>
      </c>
      <c r="C396" s="20" t="s">
        <v>1079</v>
      </c>
      <c r="D396" s="20" t="s">
        <v>1107</v>
      </c>
      <c r="E396" s="20" t="s">
        <v>743</v>
      </c>
      <c r="F396" s="21">
        <v>50000</v>
      </c>
      <c r="G396" s="21">
        <v>1435</v>
      </c>
      <c r="H396" s="21">
        <v>1520</v>
      </c>
      <c r="I396" s="21">
        <v>1854</v>
      </c>
      <c r="J396" s="21">
        <v>25</v>
      </c>
      <c r="K396" s="21">
        <f t="shared" si="12"/>
        <v>4834</v>
      </c>
      <c r="L396" s="21">
        <f t="shared" si="13"/>
        <v>45166</v>
      </c>
      <c r="M396" s="46" t="str" cm="1">
        <f t="array" ref="M396">VLOOKUP(B396,+[1]TEMPORAL!$B$9:$M$384,12,0)</f>
        <v>M</v>
      </c>
    </row>
    <row r="397" spans="1:13" x14ac:dyDescent="0.25">
      <c r="A397" s="42">
        <v>389</v>
      </c>
      <c r="B397" s="2" t="s">
        <v>391</v>
      </c>
      <c r="C397" s="20" t="s">
        <v>1079</v>
      </c>
      <c r="D397" s="20" t="s">
        <v>1107</v>
      </c>
      <c r="E397" s="20" t="s">
        <v>743</v>
      </c>
      <c r="F397" s="21">
        <v>50000</v>
      </c>
      <c r="G397" s="21">
        <v>1435</v>
      </c>
      <c r="H397" s="21">
        <v>1520</v>
      </c>
      <c r="I397" s="21">
        <v>1854</v>
      </c>
      <c r="J397" s="21">
        <v>25</v>
      </c>
      <c r="K397" s="21">
        <f t="shared" si="12"/>
        <v>4834</v>
      </c>
      <c r="L397" s="21">
        <f t="shared" si="13"/>
        <v>45166</v>
      </c>
      <c r="M397" s="46" t="str" cm="1">
        <f t="array" ref="M397">VLOOKUP(B397,+[1]TEMPORAL!$B$9:$M$384,12,0)</f>
        <v>M</v>
      </c>
    </row>
    <row r="398" spans="1:13" x14ac:dyDescent="0.25">
      <c r="A398" s="42">
        <v>390</v>
      </c>
      <c r="B398" s="2" t="s">
        <v>405</v>
      </c>
      <c r="C398" s="20" t="s">
        <v>1079</v>
      </c>
      <c r="D398" s="20" t="s">
        <v>1107</v>
      </c>
      <c r="E398" s="20" t="s">
        <v>743</v>
      </c>
      <c r="F398" s="21">
        <v>50000</v>
      </c>
      <c r="G398" s="21">
        <v>1435</v>
      </c>
      <c r="H398" s="21">
        <v>1520</v>
      </c>
      <c r="I398" s="21">
        <v>1854</v>
      </c>
      <c r="J398" s="21">
        <v>25</v>
      </c>
      <c r="K398" s="21">
        <f t="shared" si="12"/>
        <v>4834</v>
      </c>
      <c r="L398" s="21">
        <f t="shared" si="13"/>
        <v>45166</v>
      </c>
      <c r="M398" s="46" t="str" cm="1">
        <f t="array" ref="M398">VLOOKUP(B398,+[1]TEMPORAL!$B$9:$M$384,12,0)</f>
        <v>M</v>
      </c>
    </row>
    <row r="399" spans="1:13" x14ac:dyDescent="0.25">
      <c r="A399" s="42">
        <v>391</v>
      </c>
      <c r="B399" s="2" t="s">
        <v>362</v>
      </c>
      <c r="C399" s="20" t="s">
        <v>1079</v>
      </c>
      <c r="D399" s="20" t="s">
        <v>1107</v>
      </c>
      <c r="E399" s="20" t="s">
        <v>743</v>
      </c>
      <c r="F399" s="21">
        <v>50000</v>
      </c>
      <c r="G399" s="21">
        <v>1435</v>
      </c>
      <c r="H399" s="21">
        <v>1520</v>
      </c>
      <c r="I399" s="21">
        <v>1854</v>
      </c>
      <c r="J399" s="21">
        <v>8940.49</v>
      </c>
      <c r="K399" s="21">
        <f t="shared" si="12"/>
        <v>13749.49</v>
      </c>
      <c r="L399" s="21">
        <f t="shared" si="13"/>
        <v>36250.51</v>
      </c>
      <c r="M399" s="46" t="str" cm="1">
        <f t="array" ref="M399">VLOOKUP(B399,+[1]TEMPORAL!$B$9:$M$384,12,0)</f>
        <v>M</v>
      </c>
    </row>
    <row r="400" spans="1:13" x14ac:dyDescent="0.25">
      <c r="A400" s="42">
        <v>392</v>
      </c>
      <c r="B400" s="2" t="s">
        <v>824</v>
      </c>
      <c r="C400" s="20" t="s">
        <v>1079</v>
      </c>
      <c r="D400" s="20" t="s">
        <v>1107</v>
      </c>
      <c r="E400" s="20" t="s">
        <v>743</v>
      </c>
      <c r="F400" s="21">
        <v>40000</v>
      </c>
      <c r="G400" s="21">
        <v>1148</v>
      </c>
      <c r="H400" s="21">
        <v>1216</v>
      </c>
      <c r="I400" s="21">
        <v>442.65</v>
      </c>
      <c r="J400" s="21">
        <v>9301.380000000001</v>
      </c>
      <c r="K400" s="21">
        <f t="shared" si="12"/>
        <v>12108.03</v>
      </c>
      <c r="L400" s="21">
        <f t="shared" si="13"/>
        <v>27891.97</v>
      </c>
      <c r="M400" s="46" t="str" cm="1">
        <f t="array" ref="M400">VLOOKUP(B400,+[1]TEMPORAL!$B$9:$M$384,12,0)</f>
        <v>M</v>
      </c>
    </row>
    <row r="401" spans="1:13" x14ac:dyDescent="0.25">
      <c r="A401" s="42">
        <v>393</v>
      </c>
      <c r="B401" s="2" t="s">
        <v>678</v>
      </c>
      <c r="C401" s="20" t="s">
        <v>1079</v>
      </c>
      <c r="D401" s="20" t="s">
        <v>1107</v>
      </c>
      <c r="E401" s="20" t="s">
        <v>743</v>
      </c>
      <c r="F401" s="21">
        <v>40000</v>
      </c>
      <c r="G401" s="21">
        <v>1148</v>
      </c>
      <c r="H401" s="21">
        <v>1216</v>
      </c>
      <c r="I401" s="21">
        <v>442.65</v>
      </c>
      <c r="J401" s="21">
        <v>8243.09</v>
      </c>
      <c r="K401" s="21">
        <f t="shared" si="12"/>
        <v>11049.74</v>
      </c>
      <c r="L401" s="21">
        <f t="shared" si="13"/>
        <v>28950.260000000002</v>
      </c>
      <c r="M401" s="46" t="str" cm="1">
        <f t="array" ref="M401">VLOOKUP(B401,+[1]TEMPORAL!$B$9:$M$384,12,0)</f>
        <v>M</v>
      </c>
    </row>
    <row r="402" spans="1:13" x14ac:dyDescent="0.25">
      <c r="A402" s="42">
        <v>394</v>
      </c>
      <c r="B402" s="2" t="s">
        <v>365</v>
      </c>
      <c r="C402" s="20" t="s">
        <v>1079</v>
      </c>
      <c r="D402" s="20" t="s">
        <v>1107</v>
      </c>
      <c r="E402" s="20" t="s">
        <v>743</v>
      </c>
      <c r="F402" s="21">
        <v>50000</v>
      </c>
      <c r="G402" s="21">
        <v>1435</v>
      </c>
      <c r="H402" s="21">
        <v>1520</v>
      </c>
      <c r="I402" s="21">
        <v>1854</v>
      </c>
      <c r="J402" s="21">
        <v>25</v>
      </c>
      <c r="K402" s="21">
        <f t="shared" si="12"/>
        <v>4834</v>
      </c>
      <c r="L402" s="21">
        <f t="shared" si="13"/>
        <v>45166</v>
      </c>
      <c r="M402" s="46" t="str" cm="1">
        <f t="array" ref="M402">VLOOKUP(B402,+[1]TEMPORAL!$B$9:$M$384,12,0)</f>
        <v>M</v>
      </c>
    </row>
    <row r="403" spans="1:13" x14ac:dyDescent="0.25">
      <c r="A403" s="42">
        <v>395</v>
      </c>
      <c r="B403" s="2" t="s">
        <v>339</v>
      </c>
      <c r="C403" s="20" t="s">
        <v>1079</v>
      </c>
      <c r="D403" s="20" t="s">
        <v>1107</v>
      </c>
      <c r="E403" s="20" t="s">
        <v>743</v>
      </c>
      <c r="F403" s="21">
        <v>50000</v>
      </c>
      <c r="G403" s="21">
        <v>1435</v>
      </c>
      <c r="H403" s="21">
        <v>1520</v>
      </c>
      <c r="I403" s="21">
        <v>1854</v>
      </c>
      <c r="J403" s="21">
        <v>25</v>
      </c>
      <c r="K403" s="21">
        <f t="shared" si="12"/>
        <v>4834</v>
      </c>
      <c r="L403" s="21">
        <f t="shared" si="13"/>
        <v>45166</v>
      </c>
      <c r="M403" s="46" t="str" cm="1">
        <f t="array" ref="M403">VLOOKUP(B403,+[1]TEMPORAL!$B$9:$M$384,12,0)</f>
        <v>M</v>
      </c>
    </row>
    <row r="404" spans="1:13" x14ac:dyDescent="0.25">
      <c r="A404" s="42">
        <v>396</v>
      </c>
      <c r="B404" s="2" t="s">
        <v>355</v>
      </c>
      <c r="C404" s="20" t="s">
        <v>1079</v>
      </c>
      <c r="D404" s="20" t="s">
        <v>1107</v>
      </c>
      <c r="E404" s="20" t="s">
        <v>743</v>
      </c>
      <c r="F404" s="21">
        <v>50000</v>
      </c>
      <c r="G404" s="21">
        <v>1435</v>
      </c>
      <c r="H404" s="21">
        <v>1520</v>
      </c>
      <c r="I404" s="21">
        <v>1854</v>
      </c>
      <c r="J404" s="21">
        <v>8025</v>
      </c>
      <c r="K404" s="21">
        <f t="shared" si="12"/>
        <v>12834</v>
      </c>
      <c r="L404" s="21">
        <f t="shared" si="13"/>
        <v>37166</v>
      </c>
      <c r="M404" s="46" t="str" cm="1">
        <f t="array" ref="M404">VLOOKUP(B404,+[1]TEMPORAL!$B$9:$M$384,12,0)</f>
        <v>M</v>
      </c>
    </row>
    <row r="405" spans="1:13" x14ac:dyDescent="0.25">
      <c r="E405" s="19" t="s">
        <v>657</v>
      </c>
      <c r="F405" s="44">
        <f>SUM(F9:F404)</f>
        <v>33308833.32</v>
      </c>
      <c r="G405" s="44">
        <f>SUM(G9:G404)</f>
        <v>955963.53</v>
      </c>
      <c r="H405" s="44">
        <f t="shared" ref="H405:L405" si="14">SUM(H9:H404)</f>
        <v>1007864.3600000001</v>
      </c>
      <c r="I405" s="44">
        <f t="shared" si="14"/>
        <v>3606598.2500000135</v>
      </c>
      <c r="J405" s="44">
        <f t="shared" si="14"/>
        <v>1632994.5699999984</v>
      </c>
      <c r="K405" s="44">
        <f t="shared" si="14"/>
        <v>7203420.7100000205</v>
      </c>
      <c r="L405" s="44">
        <f t="shared" si="14"/>
        <v>26105412.610000033</v>
      </c>
      <c r="M405" s="46"/>
    </row>
    <row r="409" spans="1:13" x14ac:dyDescent="0.25">
      <c r="A409" s="39"/>
    </row>
    <row r="410" spans="1:13" x14ac:dyDescent="0.25">
      <c r="A410" s="39"/>
      <c r="B410" s="25" t="s">
        <v>978</v>
      </c>
      <c r="C410" s="25" t="s">
        <v>979</v>
      </c>
      <c r="D410" s="7"/>
      <c r="E410" s="7"/>
      <c r="F410" s="67"/>
      <c r="G410" s="67"/>
      <c r="H410" s="67"/>
      <c r="I410" s="67"/>
      <c r="J410" s="67"/>
      <c r="K410" s="68"/>
      <c r="M410"/>
    </row>
    <row r="411" spans="1:13" x14ac:dyDescent="0.25">
      <c r="B411" s="26"/>
      <c r="C411" s="26"/>
      <c r="D411" s="7"/>
      <c r="E411" s="7"/>
      <c r="F411" s="67"/>
      <c r="G411" s="67"/>
      <c r="H411" s="67"/>
      <c r="I411" s="67"/>
      <c r="J411" s="67"/>
      <c r="K411" s="68"/>
      <c r="M411"/>
    </row>
    <row r="412" spans="1:13" x14ac:dyDescent="0.25">
      <c r="A412" s="37"/>
      <c r="B412" s="26"/>
      <c r="C412" s="26"/>
      <c r="D412" s="7"/>
      <c r="E412" s="7"/>
      <c r="F412" s="67"/>
      <c r="G412" s="67"/>
      <c r="H412" s="67"/>
      <c r="I412" s="67"/>
      <c r="J412" s="67"/>
      <c r="K412" s="68"/>
      <c r="M412"/>
    </row>
    <row r="413" spans="1:13" x14ac:dyDescent="0.25">
      <c r="A413" s="40"/>
      <c r="B413" s="26"/>
      <c r="C413" s="26"/>
      <c r="E413" s="7"/>
      <c r="F413" s="67"/>
      <c r="G413" s="67"/>
      <c r="H413" s="67"/>
      <c r="I413" s="67"/>
      <c r="J413" s="67"/>
      <c r="K413" s="68"/>
      <c r="M413"/>
    </row>
    <row r="414" spans="1:13" x14ac:dyDescent="0.25">
      <c r="A414" s="39"/>
      <c r="B414" s="26"/>
      <c r="C414" s="26"/>
      <c r="D414" s="25"/>
    </row>
    <row r="415" spans="1:13" ht="15.75" thickBot="1" x14ac:dyDescent="0.3">
      <c r="B415" s="52"/>
      <c r="C415" s="52"/>
      <c r="D415" s="26"/>
    </row>
    <row r="416" spans="1:13" x14ac:dyDescent="0.25">
      <c r="B416" s="25" t="s">
        <v>980</v>
      </c>
      <c r="C416" s="25" t="s">
        <v>1257</v>
      </c>
      <c r="D416" s="26"/>
    </row>
    <row r="417" spans="2:4" x14ac:dyDescent="0.25">
      <c r="B417" s="53" t="s">
        <v>986</v>
      </c>
      <c r="C417" s="53" t="s">
        <v>981</v>
      </c>
      <c r="D417" s="26"/>
    </row>
    <row r="418" spans="2:4" x14ac:dyDescent="0.25">
      <c r="B418" s="26"/>
      <c r="C418" s="26"/>
      <c r="D418" s="26"/>
    </row>
    <row r="419" spans="2:4" x14ac:dyDescent="0.25">
      <c r="B419" s="27"/>
      <c r="C419" s="53"/>
      <c r="D419" s="27"/>
    </row>
  </sheetData>
  <mergeCells count="10">
    <mergeCell ref="A2:L2"/>
    <mergeCell ref="A3:L3"/>
    <mergeCell ref="A4:L4"/>
    <mergeCell ref="A5:L5"/>
    <mergeCell ref="A7:A8"/>
    <mergeCell ref="B7:B8"/>
    <mergeCell ref="C7:C8"/>
    <mergeCell ref="D7:D8"/>
    <mergeCell ref="E7:E8"/>
    <mergeCell ref="F7:M7"/>
  </mergeCells>
  <conditionalFormatting sqref="B410:B417">
    <cfRule type="duplicateValues" dxfId="5" priority="1"/>
  </conditionalFormatting>
  <conditionalFormatting sqref="B418:B419">
    <cfRule type="duplicateValues" dxfId="4" priority="3"/>
  </conditionalFormatting>
  <conditionalFormatting sqref="B410:C410">
    <cfRule type="duplicateValues" dxfId="3" priority="14"/>
  </conditionalFormatting>
  <pageMargins left="0.31496062992125984" right="0.35433070866141736" top="0.82677165354330717" bottom="0.74803149606299213" header="0.31496062992125984" footer="0.31496062992125984"/>
  <pageSetup scale="5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2:M64"/>
  <sheetViews>
    <sheetView showGridLines="0" tabSelected="1" zoomScaleNormal="100" zoomScaleSheetLayoutView="30" workbookViewId="0">
      <selection activeCell="C60" sqref="C60"/>
    </sheetView>
  </sheetViews>
  <sheetFormatPr baseColWidth="10" defaultColWidth="11.42578125" defaultRowHeight="15" x14ac:dyDescent="0.25"/>
  <cols>
    <col min="1" max="1" width="4.140625" style="3" bestFit="1" customWidth="1"/>
    <col min="2" max="2" width="41.5703125" style="7" bestFit="1" customWidth="1"/>
    <col min="3" max="3" width="28.7109375" customWidth="1"/>
    <col min="4" max="4" width="44.5703125" bestFit="1" customWidth="1"/>
    <col min="5" max="5" width="20.28515625" customWidth="1"/>
    <col min="6" max="6" width="15.5703125" style="57" customWidth="1"/>
    <col min="7" max="7" width="10.140625" style="6" customWidth="1"/>
    <col min="8" max="8" width="12.28515625" style="6" customWidth="1"/>
    <col min="9" max="9" width="12.140625" style="6" customWidth="1"/>
    <col min="10" max="10" width="12.42578125" style="6" bestFit="1" customWidth="1"/>
    <col min="11" max="11" width="17.85546875" style="6" bestFit="1" customWidth="1"/>
    <col min="12" max="12" width="14.28515625" style="6" bestFit="1" customWidth="1"/>
    <col min="13" max="13" width="5.7109375" style="41" bestFit="1" customWidth="1"/>
  </cols>
  <sheetData>
    <row r="2" spans="1:13" x14ac:dyDescent="0.25">
      <c r="B2" s="18"/>
      <c r="C2" s="16"/>
      <c r="D2" s="16"/>
      <c r="E2" s="16"/>
      <c r="F2" s="89"/>
      <c r="G2" s="89"/>
      <c r="H2" s="89"/>
      <c r="I2" s="89"/>
      <c r="J2" s="89"/>
      <c r="K2" s="89"/>
      <c r="L2" s="89"/>
      <c r="M2" s="10"/>
    </row>
    <row r="3" spans="1:13" ht="18.75" x14ac:dyDescent="0.3">
      <c r="A3" s="110" t="s">
        <v>539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ht="18.75" x14ac:dyDescent="0.3">
      <c r="A4" s="110" t="s">
        <v>541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1:13" ht="18.75" x14ac:dyDescent="0.3">
      <c r="A5" s="111" t="s">
        <v>1258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</row>
    <row r="6" spans="1:13" ht="18.75" x14ac:dyDescent="0.3">
      <c r="A6" s="110" t="s">
        <v>15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</row>
    <row r="7" spans="1:13" ht="16.5" thickBot="1" x14ac:dyDescent="0.3">
      <c r="A7" s="60"/>
      <c r="B7" s="82"/>
      <c r="C7" s="59"/>
      <c r="D7" s="59"/>
      <c r="E7" s="59"/>
      <c r="F7" s="90"/>
      <c r="G7" s="90"/>
      <c r="H7" s="90"/>
      <c r="I7" s="90"/>
      <c r="J7" s="90"/>
      <c r="K7" s="90"/>
      <c r="L7" s="90"/>
      <c r="M7" s="60"/>
    </row>
    <row r="8" spans="1:13" ht="15" customHeight="1" thickBot="1" x14ac:dyDescent="0.3">
      <c r="A8" s="116" t="s">
        <v>542</v>
      </c>
      <c r="B8" s="118" t="s">
        <v>12</v>
      </c>
      <c r="C8" s="116" t="s">
        <v>11</v>
      </c>
      <c r="D8" s="114" t="s">
        <v>543</v>
      </c>
      <c r="E8" s="112" t="s">
        <v>516</v>
      </c>
      <c r="F8" s="107" t="s">
        <v>10</v>
      </c>
      <c r="G8" s="108"/>
      <c r="H8" s="108"/>
      <c r="I8" s="108"/>
      <c r="J8" s="108"/>
      <c r="K8" s="108"/>
      <c r="L8" s="108"/>
      <c r="M8" s="109"/>
    </row>
    <row r="9" spans="1:13" ht="21.75" customHeight="1" thickBot="1" x14ac:dyDescent="0.3">
      <c r="A9" s="117"/>
      <c r="B9" s="119"/>
      <c r="C9" s="117"/>
      <c r="D9" s="115"/>
      <c r="E9" s="113"/>
      <c r="F9" s="94" t="s">
        <v>280</v>
      </c>
      <c r="G9" s="95" t="s">
        <v>1</v>
      </c>
      <c r="H9" s="95" t="s">
        <v>275</v>
      </c>
      <c r="I9" s="95" t="s">
        <v>276</v>
      </c>
      <c r="J9" s="95" t="s">
        <v>278</v>
      </c>
      <c r="K9" s="95" t="s">
        <v>283</v>
      </c>
      <c r="L9" s="96" t="s">
        <v>279</v>
      </c>
      <c r="M9" s="33" t="s">
        <v>291</v>
      </c>
    </row>
    <row r="10" spans="1:13" x14ac:dyDescent="0.25">
      <c r="A10" s="13">
        <v>1</v>
      </c>
      <c r="B10" s="75" t="s">
        <v>1084</v>
      </c>
      <c r="C10" s="75" t="s">
        <v>205</v>
      </c>
      <c r="D10" s="2" t="s">
        <v>156</v>
      </c>
      <c r="E10" s="2" t="s">
        <v>1009</v>
      </c>
      <c r="F10" s="91">
        <v>175000</v>
      </c>
      <c r="G10" s="91">
        <v>5022.5</v>
      </c>
      <c r="H10" s="91">
        <v>5320</v>
      </c>
      <c r="I10" s="91">
        <v>29747.24</v>
      </c>
      <c r="J10" s="91">
        <v>25</v>
      </c>
      <c r="K10" s="91">
        <f>+G10+H10+I10+J10</f>
        <v>40114.740000000005</v>
      </c>
      <c r="L10" s="91">
        <f>+F10-K10</f>
        <v>134885.26</v>
      </c>
      <c r="M10" s="46" t="s">
        <v>281</v>
      </c>
    </row>
    <row r="11" spans="1:13" x14ac:dyDescent="0.25">
      <c r="A11" s="13">
        <v>2</v>
      </c>
      <c r="B11" s="75" t="s">
        <v>1235</v>
      </c>
      <c r="C11" s="2" t="s">
        <v>1236</v>
      </c>
      <c r="D11" s="2" t="s">
        <v>1113</v>
      </c>
      <c r="E11" s="2" t="s">
        <v>1009</v>
      </c>
      <c r="F11" s="91">
        <v>200000</v>
      </c>
      <c r="G11" s="91">
        <v>5740</v>
      </c>
      <c r="H11" s="91">
        <v>5883.16</v>
      </c>
      <c r="I11" s="91">
        <v>35677.08</v>
      </c>
      <c r="J11" s="91">
        <v>25</v>
      </c>
      <c r="K11" s="91">
        <f t="shared" ref="K11:K53" si="0">+G11+H11+I11+J11</f>
        <v>47325.240000000005</v>
      </c>
      <c r="L11" s="91">
        <f t="shared" ref="L11:L53" si="1">+F11-K11</f>
        <v>152674.76</v>
      </c>
      <c r="M11" s="13" t="s">
        <v>282</v>
      </c>
    </row>
    <row r="12" spans="1:13" x14ac:dyDescent="0.25">
      <c r="A12" s="13">
        <v>3</v>
      </c>
      <c r="B12" s="75" t="s">
        <v>1027</v>
      </c>
      <c r="C12" s="75" t="s">
        <v>358</v>
      </c>
      <c r="D12" s="2" t="s">
        <v>1101</v>
      </c>
      <c r="E12" s="2" t="s">
        <v>1009</v>
      </c>
      <c r="F12" s="91">
        <v>70000</v>
      </c>
      <c r="G12" s="91">
        <v>2009</v>
      </c>
      <c r="H12" s="91">
        <v>2128</v>
      </c>
      <c r="I12" s="91">
        <v>5368.48</v>
      </c>
      <c r="J12" s="91">
        <v>5625</v>
      </c>
      <c r="K12" s="91">
        <f t="shared" si="0"/>
        <v>15130.48</v>
      </c>
      <c r="L12" s="91">
        <f t="shared" si="1"/>
        <v>54869.520000000004</v>
      </c>
      <c r="M12" s="46" t="s">
        <v>282</v>
      </c>
    </row>
    <row r="13" spans="1:13" x14ac:dyDescent="0.25">
      <c r="A13" s="13">
        <v>4</v>
      </c>
      <c r="B13" s="76" t="s">
        <v>1001</v>
      </c>
      <c r="C13" s="75" t="s">
        <v>87</v>
      </c>
      <c r="D13" s="2" t="s">
        <v>1127</v>
      </c>
      <c r="E13" s="2" t="s">
        <v>1009</v>
      </c>
      <c r="F13" s="91">
        <v>50000</v>
      </c>
      <c r="G13" s="91">
        <v>1435</v>
      </c>
      <c r="H13" s="91">
        <v>1520</v>
      </c>
      <c r="I13" s="91">
        <v>1854</v>
      </c>
      <c r="J13" s="91">
        <v>25</v>
      </c>
      <c r="K13" s="91">
        <f t="shared" si="0"/>
        <v>4834</v>
      </c>
      <c r="L13" s="91">
        <f t="shared" si="1"/>
        <v>45166</v>
      </c>
      <c r="M13" s="46" t="s">
        <v>281</v>
      </c>
    </row>
    <row r="14" spans="1:13" x14ac:dyDescent="0.25">
      <c r="A14" s="13">
        <v>5</v>
      </c>
      <c r="B14" s="76" t="s">
        <v>1049</v>
      </c>
      <c r="C14" s="75" t="s">
        <v>1048</v>
      </c>
      <c r="D14" s="2" t="s">
        <v>1127</v>
      </c>
      <c r="E14" s="2" t="s">
        <v>1009</v>
      </c>
      <c r="F14" s="91">
        <v>35000</v>
      </c>
      <c r="G14" s="91">
        <v>1004.5</v>
      </c>
      <c r="H14" s="91">
        <v>1064</v>
      </c>
      <c r="I14" s="91">
        <v>0</v>
      </c>
      <c r="J14" s="91">
        <v>25</v>
      </c>
      <c r="K14" s="91">
        <f t="shared" si="0"/>
        <v>2093.5</v>
      </c>
      <c r="L14" s="91">
        <f t="shared" si="1"/>
        <v>32906.5</v>
      </c>
      <c r="M14" s="46" t="s">
        <v>281</v>
      </c>
    </row>
    <row r="15" spans="1:13" x14ac:dyDescent="0.25">
      <c r="A15" s="13">
        <v>6</v>
      </c>
      <c r="B15" s="76" t="s">
        <v>1030</v>
      </c>
      <c r="C15" s="75" t="s">
        <v>3</v>
      </c>
      <c r="D15" s="79" t="s">
        <v>150</v>
      </c>
      <c r="E15" s="2" t="s">
        <v>1009</v>
      </c>
      <c r="F15" s="91">
        <v>85000</v>
      </c>
      <c r="G15" s="91">
        <v>2439.5</v>
      </c>
      <c r="H15" s="91">
        <v>2584</v>
      </c>
      <c r="I15" s="91">
        <v>8576.99</v>
      </c>
      <c r="J15" s="91">
        <v>25</v>
      </c>
      <c r="K15" s="91">
        <f t="shared" si="0"/>
        <v>13625.49</v>
      </c>
      <c r="L15" s="91">
        <f t="shared" si="1"/>
        <v>71374.509999999995</v>
      </c>
      <c r="M15" s="46" t="s">
        <v>281</v>
      </c>
    </row>
    <row r="16" spans="1:13" x14ac:dyDescent="0.25">
      <c r="A16" s="13">
        <v>7</v>
      </c>
      <c r="B16" s="76" t="s">
        <v>991</v>
      </c>
      <c r="C16" s="75" t="s">
        <v>3</v>
      </c>
      <c r="D16" s="79" t="s">
        <v>150</v>
      </c>
      <c r="E16" s="2" t="s">
        <v>1009</v>
      </c>
      <c r="F16" s="91">
        <v>85000</v>
      </c>
      <c r="G16" s="91">
        <v>2439.5</v>
      </c>
      <c r="H16" s="91">
        <v>2584</v>
      </c>
      <c r="I16" s="91">
        <v>8576.99</v>
      </c>
      <c r="J16" s="91">
        <v>25</v>
      </c>
      <c r="K16" s="91">
        <f t="shared" si="0"/>
        <v>13625.49</v>
      </c>
      <c r="L16" s="91">
        <f t="shared" si="1"/>
        <v>71374.509999999995</v>
      </c>
      <c r="M16" s="46" t="s">
        <v>281</v>
      </c>
    </row>
    <row r="17" spans="1:13" x14ac:dyDescent="0.25">
      <c r="A17" s="13">
        <v>8</v>
      </c>
      <c r="B17" s="76" t="s">
        <v>992</v>
      </c>
      <c r="C17" s="75" t="s">
        <v>3</v>
      </c>
      <c r="D17" s="79" t="s">
        <v>150</v>
      </c>
      <c r="E17" s="2" t="s">
        <v>1009</v>
      </c>
      <c r="F17" s="91">
        <v>85000</v>
      </c>
      <c r="G17" s="91">
        <v>2439.5</v>
      </c>
      <c r="H17" s="91">
        <v>2584</v>
      </c>
      <c r="I17" s="91">
        <v>8576.99</v>
      </c>
      <c r="J17" s="91">
        <v>25</v>
      </c>
      <c r="K17" s="91">
        <f t="shared" si="0"/>
        <v>13625.49</v>
      </c>
      <c r="L17" s="91">
        <f t="shared" si="1"/>
        <v>71374.509999999995</v>
      </c>
      <c r="M17" s="46" t="s">
        <v>281</v>
      </c>
    </row>
    <row r="18" spans="1:13" x14ac:dyDescent="0.25">
      <c r="A18" s="13">
        <v>9</v>
      </c>
      <c r="B18" s="75" t="s">
        <v>1085</v>
      </c>
      <c r="C18" s="2" t="s">
        <v>3</v>
      </c>
      <c r="D18" s="2" t="s">
        <v>150</v>
      </c>
      <c r="E18" s="2" t="s">
        <v>1009</v>
      </c>
      <c r="F18" s="91">
        <v>85000</v>
      </c>
      <c r="G18" s="91">
        <v>2439.5</v>
      </c>
      <c r="H18" s="91">
        <v>2584</v>
      </c>
      <c r="I18" s="91">
        <v>8576.99</v>
      </c>
      <c r="J18" s="91">
        <v>25</v>
      </c>
      <c r="K18" s="91">
        <f t="shared" si="0"/>
        <v>13625.49</v>
      </c>
      <c r="L18" s="91">
        <f t="shared" si="1"/>
        <v>71374.509999999995</v>
      </c>
      <c r="M18" s="46" t="s">
        <v>281</v>
      </c>
    </row>
    <row r="19" spans="1:13" x14ac:dyDescent="0.25">
      <c r="A19" s="13">
        <v>10</v>
      </c>
      <c r="B19" s="75" t="s">
        <v>1241</v>
      </c>
      <c r="C19" s="2" t="s">
        <v>1167</v>
      </c>
      <c r="D19" s="2" t="s">
        <v>6</v>
      </c>
      <c r="E19" s="2" t="s">
        <v>1009</v>
      </c>
      <c r="F19" s="91">
        <v>55000</v>
      </c>
      <c r="G19" s="91">
        <v>1578.5</v>
      </c>
      <c r="H19" s="91">
        <v>1672</v>
      </c>
      <c r="I19" s="91">
        <v>2559.6799999999998</v>
      </c>
      <c r="J19" s="91">
        <v>25</v>
      </c>
      <c r="K19" s="91">
        <f t="shared" si="0"/>
        <v>5835.18</v>
      </c>
      <c r="L19" s="91">
        <f t="shared" si="1"/>
        <v>49164.82</v>
      </c>
      <c r="M19" s="13" t="s">
        <v>281</v>
      </c>
    </row>
    <row r="20" spans="1:13" x14ac:dyDescent="0.25">
      <c r="A20" s="13">
        <v>11</v>
      </c>
      <c r="B20" s="75" t="s">
        <v>1242</v>
      </c>
      <c r="C20" s="2" t="s">
        <v>1116</v>
      </c>
      <c r="D20" s="2" t="s">
        <v>1130</v>
      </c>
      <c r="E20" s="2" t="s">
        <v>1009</v>
      </c>
      <c r="F20" s="91">
        <v>80000</v>
      </c>
      <c r="G20" s="91">
        <v>2296</v>
      </c>
      <c r="H20" s="91">
        <v>2432</v>
      </c>
      <c r="I20" s="91">
        <v>7400.87</v>
      </c>
      <c r="J20" s="91">
        <v>25</v>
      </c>
      <c r="K20" s="91">
        <f t="shared" si="0"/>
        <v>12153.869999999999</v>
      </c>
      <c r="L20" s="91">
        <f t="shared" si="1"/>
        <v>67846.13</v>
      </c>
      <c r="M20" s="13" t="s">
        <v>281</v>
      </c>
    </row>
    <row r="21" spans="1:13" x14ac:dyDescent="0.25">
      <c r="A21" s="13">
        <v>12</v>
      </c>
      <c r="B21" s="76" t="s">
        <v>993</v>
      </c>
      <c r="C21" s="75" t="s">
        <v>1029</v>
      </c>
      <c r="D21" s="2" t="s">
        <v>156</v>
      </c>
      <c r="E21" s="2" t="s">
        <v>1009</v>
      </c>
      <c r="F21" s="91">
        <v>42000</v>
      </c>
      <c r="G21" s="91">
        <v>1205.4000000000001</v>
      </c>
      <c r="H21" s="91">
        <v>1276.8</v>
      </c>
      <c r="I21" s="91">
        <v>724.92</v>
      </c>
      <c r="J21" s="91">
        <v>25</v>
      </c>
      <c r="K21" s="91">
        <f t="shared" si="0"/>
        <v>3232.12</v>
      </c>
      <c r="L21" s="91">
        <f t="shared" si="1"/>
        <v>38767.879999999997</v>
      </c>
      <c r="M21" s="46" t="s">
        <v>281</v>
      </c>
    </row>
    <row r="22" spans="1:13" x14ac:dyDescent="0.25">
      <c r="A22" s="13">
        <v>13</v>
      </c>
      <c r="B22" s="76" t="s">
        <v>994</v>
      </c>
      <c r="C22" s="75" t="s">
        <v>1029</v>
      </c>
      <c r="D22" s="2" t="s">
        <v>156</v>
      </c>
      <c r="E22" s="2" t="s">
        <v>1009</v>
      </c>
      <c r="F22" s="91">
        <v>42000</v>
      </c>
      <c r="G22" s="91">
        <v>1205.4000000000001</v>
      </c>
      <c r="H22" s="91">
        <v>1276.8</v>
      </c>
      <c r="I22" s="91">
        <v>724.92</v>
      </c>
      <c r="J22" s="91">
        <v>25</v>
      </c>
      <c r="K22" s="91">
        <f t="shared" si="0"/>
        <v>3232.12</v>
      </c>
      <c r="L22" s="91">
        <f t="shared" si="1"/>
        <v>38767.879999999997</v>
      </c>
      <c r="M22" s="46" t="s">
        <v>282</v>
      </c>
    </row>
    <row r="23" spans="1:13" x14ac:dyDescent="0.25">
      <c r="A23" s="13">
        <v>14</v>
      </c>
      <c r="B23" s="75" t="s">
        <v>1237</v>
      </c>
      <c r="C23" s="2" t="s">
        <v>19</v>
      </c>
      <c r="D23" s="2" t="s">
        <v>1130</v>
      </c>
      <c r="E23" s="2" t="s">
        <v>1009</v>
      </c>
      <c r="F23" s="91">
        <v>35000</v>
      </c>
      <c r="G23" s="91">
        <v>1004.5</v>
      </c>
      <c r="H23" s="91">
        <v>1064</v>
      </c>
      <c r="I23" s="91">
        <v>0</v>
      </c>
      <c r="J23" s="91">
        <v>25</v>
      </c>
      <c r="K23" s="91">
        <f t="shared" si="0"/>
        <v>2093.5</v>
      </c>
      <c r="L23" s="91">
        <f t="shared" si="1"/>
        <v>32906.5</v>
      </c>
      <c r="M23" s="13" t="s">
        <v>282</v>
      </c>
    </row>
    <row r="24" spans="1:13" x14ac:dyDescent="0.25">
      <c r="A24" s="13">
        <v>15</v>
      </c>
      <c r="B24" s="75" t="s">
        <v>1238</v>
      </c>
      <c r="C24" s="2" t="s">
        <v>1029</v>
      </c>
      <c r="D24" s="2" t="s">
        <v>1130</v>
      </c>
      <c r="E24" s="2" t="s">
        <v>1009</v>
      </c>
      <c r="F24" s="91">
        <v>42000</v>
      </c>
      <c r="G24" s="91">
        <v>1205.4000000000001</v>
      </c>
      <c r="H24" s="91">
        <v>1276.8</v>
      </c>
      <c r="I24" s="91">
        <v>724.92</v>
      </c>
      <c r="J24" s="91">
        <v>25</v>
      </c>
      <c r="K24" s="91">
        <f t="shared" si="0"/>
        <v>3232.12</v>
      </c>
      <c r="L24" s="91">
        <f t="shared" si="1"/>
        <v>38767.879999999997</v>
      </c>
      <c r="M24" s="13" t="s">
        <v>281</v>
      </c>
    </row>
    <row r="25" spans="1:13" x14ac:dyDescent="0.25">
      <c r="A25" s="13">
        <v>16</v>
      </c>
      <c r="B25" s="75" t="s">
        <v>1239</v>
      </c>
      <c r="C25" s="2" t="s">
        <v>1029</v>
      </c>
      <c r="D25" s="2" t="s">
        <v>1130</v>
      </c>
      <c r="E25" s="2" t="s">
        <v>1009</v>
      </c>
      <c r="F25" s="91">
        <v>42000</v>
      </c>
      <c r="G25" s="91">
        <v>1205.4000000000001</v>
      </c>
      <c r="H25" s="91">
        <v>1276.8</v>
      </c>
      <c r="I25" s="91">
        <v>724.92</v>
      </c>
      <c r="J25" s="91">
        <v>25</v>
      </c>
      <c r="K25" s="91">
        <f t="shared" si="0"/>
        <v>3232.12</v>
      </c>
      <c r="L25" s="91">
        <f t="shared" si="1"/>
        <v>38767.879999999997</v>
      </c>
      <c r="M25" s="13" t="s">
        <v>281</v>
      </c>
    </row>
    <row r="26" spans="1:13" x14ac:dyDescent="0.25">
      <c r="A26" s="13">
        <v>17</v>
      </c>
      <c r="B26" s="76" t="s">
        <v>1028</v>
      </c>
      <c r="C26" s="75" t="s">
        <v>1029</v>
      </c>
      <c r="D26" s="2" t="s">
        <v>1101</v>
      </c>
      <c r="E26" s="2" t="s">
        <v>1009</v>
      </c>
      <c r="F26" s="91">
        <v>40000</v>
      </c>
      <c r="G26" s="91">
        <v>1148</v>
      </c>
      <c r="H26" s="91">
        <v>1216</v>
      </c>
      <c r="I26" s="91">
        <v>442.65</v>
      </c>
      <c r="J26" s="91">
        <v>25</v>
      </c>
      <c r="K26" s="91">
        <f t="shared" si="0"/>
        <v>2831.65</v>
      </c>
      <c r="L26" s="91">
        <f t="shared" si="1"/>
        <v>37168.35</v>
      </c>
      <c r="M26" s="46" t="s">
        <v>281</v>
      </c>
    </row>
    <row r="27" spans="1:13" x14ac:dyDescent="0.25">
      <c r="A27" s="13">
        <v>18</v>
      </c>
      <c r="B27" s="75" t="s">
        <v>1086</v>
      </c>
      <c r="C27" s="2" t="s">
        <v>1029</v>
      </c>
      <c r="D27" s="2" t="s">
        <v>156</v>
      </c>
      <c r="E27" s="2" t="s">
        <v>1009</v>
      </c>
      <c r="F27" s="91">
        <v>42000</v>
      </c>
      <c r="G27" s="91">
        <v>1205.4000000000001</v>
      </c>
      <c r="H27" s="91">
        <v>1276.8</v>
      </c>
      <c r="I27" s="91">
        <v>724.92</v>
      </c>
      <c r="J27" s="91">
        <v>25</v>
      </c>
      <c r="K27" s="91">
        <f t="shared" si="0"/>
        <v>3232.12</v>
      </c>
      <c r="L27" s="91">
        <f t="shared" si="1"/>
        <v>38767.879999999997</v>
      </c>
      <c r="M27" s="46" t="s">
        <v>281</v>
      </c>
    </row>
    <row r="28" spans="1:13" x14ac:dyDescent="0.25">
      <c r="A28" s="13">
        <v>19</v>
      </c>
      <c r="B28" s="75" t="s">
        <v>1249</v>
      </c>
      <c r="C28" s="2" t="s">
        <v>1170</v>
      </c>
      <c r="D28" s="2" t="s">
        <v>1130</v>
      </c>
      <c r="E28" s="2" t="s">
        <v>1009</v>
      </c>
      <c r="F28" s="91">
        <v>35000</v>
      </c>
      <c r="G28" s="91">
        <v>1004.5</v>
      </c>
      <c r="H28" s="91">
        <v>1064</v>
      </c>
      <c r="I28" s="91">
        <v>0</v>
      </c>
      <c r="J28" s="91">
        <v>25</v>
      </c>
      <c r="K28" s="91">
        <f t="shared" si="0"/>
        <v>2093.5</v>
      </c>
      <c r="L28" s="91">
        <f t="shared" si="1"/>
        <v>32906.5</v>
      </c>
      <c r="M28" s="13" t="s">
        <v>281</v>
      </c>
    </row>
    <row r="29" spans="1:13" x14ac:dyDescent="0.25">
      <c r="A29" s="13">
        <v>20</v>
      </c>
      <c r="B29" s="75" t="s">
        <v>1250</v>
      </c>
      <c r="C29" s="2" t="s">
        <v>1170</v>
      </c>
      <c r="D29" s="2" t="s">
        <v>1130</v>
      </c>
      <c r="E29" s="2" t="s">
        <v>1009</v>
      </c>
      <c r="F29" s="91">
        <v>35000</v>
      </c>
      <c r="G29" s="91">
        <v>1004.5</v>
      </c>
      <c r="H29" s="91">
        <v>1064</v>
      </c>
      <c r="I29" s="91">
        <v>0</v>
      </c>
      <c r="J29" s="91">
        <v>25</v>
      </c>
      <c r="K29" s="91">
        <f t="shared" si="0"/>
        <v>2093.5</v>
      </c>
      <c r="L29" s="91">
        <f t="shared" si="1"/>
        <v>32906.5</v>
      </c>
      <c r="M29" s="13" t="s">
        <v>282</v>
      </c>
    </row>
    <row r="30" spans="1:13" x14ac:dyDescent="0.25">
      <c r="A30" s="13">
        <v>21</v>
      </c>
      <c r="B30" s="76" t="s">
        <v>1096</v>
      </c>
      <c r="C30" s="75" t="s">
        <v>1078</v>
      </c>
      <c r="D30" s="2" t="s">
        <v>1101</v>
      </c>
      <c r="E30" s="2" t="s">
        <v>1009</v>
      </c>
      <c r="F30" s="91">
        <v>80000</v>
      </c>
      <c r="G30" s="91">
        <v>2296</v>
      </c>
      <c r="H30" s="91">
        <v>2432</v>
      </c>
      <c r="I30" s="91">
        <v>7400.87</v>
      </c>
      <c r="J30" s="91">
        <v>9625</v>
      </c>
      <c r="K30" s="91">
        <f t="shared" si="0"/>
        <v>21753.87</v>
      </c>
      <c r="L30" s="91">
        <f t="shared" si="1"/>
        <v>58246.130000000005</v>
      </c>
      <c r="M30" s="46" t="s">
        <v>281</v>
      </c>
    </row>
    <row r="31" spans="1:13" x14ac:dyDescent="0.25">
      <c r="A31" s="13">
        <v>22</v>
      </c>
      <c r="B31" s="76" t="s">
        <v>1112</v>
      </c>
      <c r="C31" s="75" t="s">
        <v>358</v>
      </c>
      <c r="D31" s="2" t="s">
        <v>1107</v>
      </c>
      <c r="E31" s="2" t="s">
        <v>1009</v>
      </c>
      <c r="F31" s="91">
        <v>95000</v>
      </c>
      <c r="G31" s="91">
        <v>2726.5</v>
      </c>
      <c r="H31" s="91">
        <v>2888</v>
      </c>
      <c r="I31" s="91">
        <v>10929.24</v>
      </c>
      <c r="J31" s="91">
        <v>37275</v>
      </c>
      <c r="K31" s="91">
        <f t="shared" si="0"/>
        <v>53818.74</v>
      </c>
      <c r="L31" s="91">
        <f t="shared" si="1"/>
        <v>41181.26</v>
      </c>
      <c r="M31" s="46" t="s">
        <v>281</v>
      </c>
    </row>
    <row r="32" spans="1:13" x14ac:dyDescent="0.25">
      <c r="A32" s="13">
        <v>23</v>
      </c>
      <c r="B32" s="76" t="s">
        <v>1099</v>
      </c>
      <c r="C32" s="75" t="s">
        <v>1031</v>
      </c>
      <c r="D32" s="2" t="s">
        <v>1101</v>
      </c>
      <c r="E32" s="2" t="s">
        <v>1009</v>
      </c>
      <c r="F32" s="91">
        <v>60000</v>
      </c>
      <c r="G32" s="91">
        <v>1722</v>
      </c>
      <c r="H32" s="91">
        <v>1824</v>
      </c>
      <c r="I32" s="91">
        <v>3486.68</v>
      </c>
      <c r="J32" s="91">
        <v>25</v>
      </c>
      <c r="K32" s="91">
        <f t="shared" si="0"/>
        <v>7057.68</v>
      </c>
      <c r="L32" s="91">
        <f t="shared" si="1"/>
        <v>52942.32</v>
      </c>
      <c r="M32" s="46" t="s">
        <v>281</v>
      </c>
    </row>
    <row r="33" spans="1:13" x14ac:dyDescent="0.25">
      <c r="A33" s="13">
        <v>24</v>
      </c>
      <c r="B33" s="76" t="s">
        <v>996</v>
      </c>
      <c r="C33" s="75" t="s">
        <v>75</v>
      </c>
      <c r="D33" s="2" t="s">
        <v>1101</v>
      </c>
      <c r="E33" s="2" t="s">
        <v>1009</v>
      </c>
      <c r="F33" s="91">
        <v>55000</v>
      </c>
      <c r="G33" s="91">
        <v>1578.5</v>
      </c>
      <c r="H33" s="91">
        <v>1672</v>
      </c>
      <c r="I33" s="91">
        <v>2559.6799999999998</v>
      </c>
      <c r="J33" s="91">
        <v>25</v>
      </c>
      <c r="K33" s="91">
        <f t="shared" si="0"/>
        <v>5835.18</v>
      </c>
      <c r="L33" s="91">
        <f t="shared" si="1"/>
        <v>49164.82</v>
      </c>
      <c r="M33" s="46" t="s">
        <v>281</v>
      </c>
    </row>
    <row r="34" spans="1:13" x14ac:dyDescent="0.25">
      <c r="A34" s="13">
        <v>25</v>
      </c>
      <c r="B34" s="76" t="s">
        <v>997</v>
      </c>
      <c r="C34" s="75" t="s">
        <v>75</v>
      </c>
      <c r="D34" s="2" t="s">
        <v>1101</v>
      </c>
      <c r="E34" s="2" t="s">
        <v>1009</v>
      </c>
      <c r="F34" s="91">
        <v>55000</v>
      </c>
      <c r="G34" s="91">
        <v>1578.5</v>
      </c>
      <c r="H34" s="91">
        <v>1672</v>
      </c>
      <c r="I34" s="91">
        <v>2559.6799999999998</v>
      </c>
      <c r="J34" s="91">
        <v>25</v>
      </c>
      <c r="K34" s="91">
        <f t="shared" si="0"/>
        <v>5835.18</v>
      </c>
      <c r="L34" s="91">
        <f t="shared" si="1"/>
        <v>49164.82</v>
      </c>
      <c r="M34" s="46" t="s">
        <v>281</v>
      </c>
    </row>
    <row r="35" spans="1:13" x14ac:dyDescent="0.25">
      <c r="A35" s="13">
        <v>26</v>
      </c>
      <c r="B35" s="76" t="s">
        <v>998</v>
      </c>
      <c r="C35" s="75" t="s">
        <v>75</v>
      </c>
      <c r="D35" s="2" t="s">
        <v>1101</v>
      </c>
      <c r="E35" s="2" t="s">
        <v>1009</v>
      </c>
      <c r="F35" s="91">
        <v>55000</v>
      </c>
      <c r="G35" s="91">
        <v>1578.5</v>
      </c>
      <c r="H35" s="91">
        <v>1672</v>
      </c>
      <c r="I35" s="91">
        <v>2559.6799999999998</v>
      </c>
      <c r="J35" s="91">
        <v>25</v>
      </c>
      <c r="K35" s="91">
        <f t="shared" si="0"/>
        <v>5835.18</v>
      </c>
      <c r="L35" s="91">
        <f t="shared" si="1"/>
        <v>49164.82</v>
      </c>
      <c r="M35" s="46" t="s">
        <v>281</v>
      </c>
    </row>
    <row r="36" spans="1:13" x14ac:dyDescent="0.25">
      <c r="A36" s="13">
        <v>27</v>
      </c>
      <c r="B36" s="76" t="s">
        <v>999</v>
      </c>
      <c r="C36" s="75" t="s">
        <v>75</v>
      </c>
      <c r="D36" s="2" t="s">
        <v>1101</v>
      </c>
      <c r="E36" s="2" t="s">
        <v>1009</v>
      </c>
      <c r="F36" s="91">
        <v>55000</v>
      </c>
      <c r="G36" s="91">
        <v>1578.5</v>
      </c>
      <c r="H36" s="91">
        <v>1672</v>
      </c>
      <c r="I36" s="91">
        <v>2559.6799999999998</v>
      </c>
      <c r="J36" s="91">
        <v>25</v>
      </c>
      <c r="K36" s="91">
        <f t="shared" si="0"/>
        <v>5835.18</v>
      </c>
      <c r="L36" s="91">
        <f t="shared" si="1"/>
        <v>49164.82</v>
      </c>
      <c r="M36" s="46" t="s">
        <v>281</v>
      </c>
    </row>
    <row r="37" spans="1:13" x14ac:dyDescent="0.25">
      <c r="A37" s="13">
        <v>28</v>
      </c>
      <c r="B37" s="76" t="s">
        <v>1000</v>
      </c>
      <c r="C37" s="75" t="s">
        <v>75</v>
      </c>
      <c r="D37" s="2" t="s">
        <v>1101</v>
      </c>
      <c r="E37" s="2" t="s">
        <v>1009</v>
      </c>
      <c r="F37" s="91">
        <v>55000</v>
      </c>
      <c r="G37" s="91">
        <v>1578.5</v>
      </c>
      <c r="H37" s="91">
        <v>1672</v>
      </c>
      <c r="I37" s="91">
        <v>2559.6799999999998</v>
      </c>
      <c r="J37" s="91">
        <v>25</v>
      </c>
      <c r="K37" s="91">
        <f t="shared" si="0"/>
        <v>5835.18</v>
      </c>
      <c r="L37" s="91">
        <f t="shared" si="1"/>
        <v>49164.82</v>
      </c>
      <c r="M37" s="46" t="s">
        <v>281</v>
      </c>
    </row>
    <row r="38" spans="1:13" x14ac:dyDescent="0.25">
      <c r="A38" s="13">
        <v>29</v>
      </c>
      <c r="B38" s="76" t="s">
        <v>1097</v>
      </c>
      <c r="C38" s="75" t="s">
        <v>1098</v>
      </c>
      <c r="D38" s="2" t="s">
        <v>1101</v>
      </c>
      <c r="E38" s="2" t="s">
        <v>1009</v>
      </c>
      <c r="F38" s="91">
        <v>55000</v>
      </c>
      <c r="G38" s="91">
        <v>1578.5</v>
      </c>
      <c r="H38" s="91">
        <v>1672</v>
      </c>
      <c r="I38" s="91">
        <v>2559.6799999999998</v>
      </c>
      <c r="J38" s="91">
        <v>25</v>
      </c>
      <c r="K38" s="91">
        <f t="shared" si="0"/>
        <v>5835.18</v>
      </c>
      <c r="L38" s="91">
        <f t="shared" si="1"/>
        <v>49164.82</v>
      </c>
      <c r="M38" s="46" t="s">
        <v>281</v>
      </c>
    </row>
    <row r="39" spans="1:13" x14ac:dyDescent="0.25">
      <c r="A39" s="13">
        <v>30</v>
      </c>
      <c r="B39" s="75" t="s">
        <v>1243</v>
      </c>
      <c r="C39" s="2" t="s">
        <v>1083</v>
      </c>
      <c r="D39" s="2" t="s">
        <v>0</v>
      </c>
      <c r="E39" s="2" t="s">
        <v>1009</v>
      </c>
      <c r="F39" s="91">
        <v>20000</v>
      </c>
      <c r="G39" s="91">
        <v>574</v>
      </c>
      <c r="H39" s="91">
        <v>608</v>
      </c>
      <c r="I39" s="91">
        <v>0</v>
      </c>
      <c r="J39" s="91">
        <v>25</v>
      </c>
      <c r="K39" s="91">
        <f t="shared" si="0"/>
        <v>1207</v>
      </c>
      <c r="L39" s="91">
        <f t="shared" si="1"/>
        <v>18793</v>
      </c>
      <c r="M39" s="13" t="s">
        <v>282</v>
      </c>
    </row>
    <row r="40" spans="1:13" x14ac:dyDescent="0.25">
      <c r="A40" s="13">
        <v>31</v>
      </c>
      <c r="B40" s="75" t="s">
        <v>1244</v>
      </c>
      <c r="C40" s="2" t="s">
        <v>1083</v>
      </c>
      <c r="D40" s="2" t="s">
        <v>1221</v>
      </c>
      <c r="E40" s="2" t="s">
        <v>1009</v>
      </c>
      <c r="F40" s="91">
        <v>20000</v>
      </c>
      <c r="G40" s="91">
        <v>574</v>
      </c>
      <c r="H40" s="91">
        <v>608</v>
      </c>
      <c r="I40" s="91">
        <v>0</v>
      </c>
      <c r="J40" s="91">
        <v>25</v>
      </c>
      <c r="K40" s="91">
        <f t="shared" si="0"/>
        <v>1207</v>
      </c>
      <c r="L40" s="91">
        <f t="shared" si="1"/>
        <v>18793</v>
      </c>
      <c r="M40" s="13" t="s">
        <v>281</v>
      </c>
    </row>
    <row r="41" spans="1:13" x14ac:dyDescent="0.25">
      <c r="A41" s="13">
        <v>32</v>
      </c>
      <c r="B41" s="75" t="s">
        <v>1245</v>
      </c>
      <c r="C41" s="2" t="s">
        <v>1083</v>
      </c>
      <c r="D41" s="2" t="s">
        <v>0</v>
      </c>
      <c r="E41" s="2" t="s">
        <v>1009</v>
      </c>
      <c r="F41" s="91">
        <v>20000</v>
      </c>
      <c r="G41" s="91">
        <v>574</v>
      </c>
      <c r="H41" s="91">
        <v>608</v>
      </c>
      <c r="I41" s="91">
        <v>0</v>
      </c>
      <c r="J41" s="91">
        <v>25</v>
      </c>
      <c r="K41" s="91">
        <f t="shared" si="0"/>
        <v>1207</v>
      </c>
      <c r="L41" s="91">
        <f t="shared" si="1"/>
        <v>18793</v>
      </c>
      <c r="M41" s="13" t="s">
        <v>282</v>
      </c>
    </row>
    <row r="42" spans="1:13" x14ac:dyDescent="0.25">
      <c r="A42" s="13">
        <v>33</v>
      </c>
      <c r="B42" s="75" t="s">
        <v>1246</v>
      </c>
      <c r="C42" s="2" t="s">
        <v>1083</v>
      </c>
      <c r="D42" s="2" t="s">
        <v>150</v>
      </c>
      <c r="E42" s="2" t="s">
        <v>1009</v>
      </c>
      <c r="F42" s="91">
        <v>20000</v>
      </c>
      <c r="G42" s="91">
        <v>574</v>
      </c>
      <c r="H42" s="91">
        <v>608</v>
      </c>
      <c r="I42" s="91">
        <v>0</v>
      </c>
      <c r="J42" s="91">
        <v>25</v>
      </c>
      <c r="K42" s="91">
        <f t="shared" si="0"/>
        <v>1207</v>
      </c>
      <c r="L42" s="91">
        <f t="shared" si="1"/>
        <v>18793</v>
      </c>
      <c r="M42" s="13" t="s">
        <v>281</v>
      </c>
    </row>
    <row r="43" spans="1:13" x14ac:dyDescent="0.25">
      <c r="A43" s="13">
        <v>34</v>
      </c>
      <c r="B43" s="75" t="s">
        <v>1247</v>
      </c>
      <c r="C43" s="2" t="s">
        <v>1083</v>
      </c>
      <c r="D43" s="2" t="s">
        <v>982</v>
      </c>
      <c r="E43" s="2" t="s">
        <v>1009</v>
      </c>
      <c r="F43" s="91">
        <v>20000</v>
      </c>
      <c r="G43" s="91">
        <v>574</v>
      </c>
      <c r="H43" s="91">
        <v>608</v>
      </c>
      <c r="I43" s="91">
        <v>0</v>
      </c>
      <c r="J43" s="91">
        <v>25</v>
      </c>
      <c r="K43" s="91">
        <f t="shared" si="0"/>
        <v>1207</v>
      </c>
      <c r="L43" s="91">
        <f t="shared" si="1"/>
        <v>18793</v>
      </c>
      <c r="M43" s="13" t="s">
        <v>282</v>
      </c>
    </row>
    <row r="44" spans="1:13" x14ac:dyDescent="0.25">
      <c r="A44" s="13">
        <v>35</v>
      </c>
      <c r="B44" s="75" t="s">
        <v>1248</v>
      </c>
      <c r="C44" s="2" t="s">
        <v>1083</v>
      </c>
      <c r="D44" s="2" t="s">
        <v>1120</v>
      </c>
      <c r="E44" s="2" t="s">
        <v>1009</v>
      </c>
      <c r="F44" s="91">
        <v>20000</v>
      </c>
      <c r="G44" s="91">
        <v>574</v>
      </c>
      <c r="H44" s="91">
        <v>608</v>
      </c>
      <c r="I44" s="91">
        <v>0</v>
      </c>
      <c r="J44" s="91">
        <v>25</v>
      </c>
      <c r="K44" s="91">
        <f t="shared" si="0"/>
        <v>1207</v>
      </c>
      <c r="L44" s="91">
        <f t="shared" si="1"/>
        <v>18793</v>
      </c>
      <c r="M44" s="13" t="s">
        <v>281</v>
      </c>
    </row>
    <row r="45" spans="1:13" x14ac:dyDescent="0.25">
      <c r="A45" s="13">
        <v>36</v>
      </c>
      <c r="B45" s="75" t="s">
        <v>1240</v>
      </c>
      <c r="C45" s="2" t="s">
        <v>2</v>
      </c>
      <c r="D45" s="2" t="s">
        <v>1130</v>
      </c>
      <c r="E45" s="2" t="s">
        <v>1009</v>
      </c>
      <c r="F45" s="91">
        <v>30000</v>
      </c>
      <c r="G45" s="91">
        <v>861</v>
      </c>
      <c r="H45" s="91">
        <v>912</v>
      </c>
      <c r="I45" s="91">
        <v>0</v>
      </c>
      <c r="J45" s="91">
        <v>25</v>
      </c>
      <c r="K45" s="91">
        <f t="shared" si="0"/>
        <v>1798</v>
      </c>
      <c r="L45" s="91">
        <f t="shared" si="1"/>
        <v>28202</v>
      </c>
      <c r="M45" s="13" t="s">
        <v>281</v>
      </c>
    </row>
    <row r="46" spans="1:13" x14ac:dyDescent="0.25">
      <c r="A46" s="13">
        <v>37</v>
      </c>
      <c r="B46" s="76" t="s">
        <v>995</v>
      </c>
      <c r="C46" s="75" t="s">
        <v>2</v>
      </c>
      <c r="D46" s="2" t="s">
        <v>156</v>
      </c>
      <c r="E46" s="2" t="s">
        <v>1009</v>
      </c>
      <c r="F46" s="91">
        <v>20000</v>
      </c>
      <c r="G46" s="91">
        <v>574</v>
      </c>
      <c r="H46" s="91">
        <v>608</v>
      </c>
      <c r="I46" s="91">
        <v>0</v>
      </c>
      <c r="J46" s="91">
        <v>25</v>
      </c>
      <c r="K46" s="91">
        <f t="shared" si="0"/>
        <v>1207</v>
      </c>
      <c r="L46" s="91">
        <f t="shared" si="1"/>
        <v>18793</v>
      </c>
      <c r="M46" s="46" t="s">
        <v>281</v>
      </c>
    </row>
    <row r="47" spans="1:13" x14ac:dyDescent="0.25">
      <c r="A47" s="13">
        <v>38</v>
      </c>
      <c r="B47" s="76" t="s">
        <v>1100</v>
      </c>
      <c r="C47" s="75" t="s">
        <v>1079</v>
      </c>
      <c r="D47" s="2" t="s">
        <v>1101</v>
      </c>
      <c r="E47" s="2" t="s">
        <v>1009</v>
      </c>
      <c r="F47" s="91">
        <v>55000</v>
      </c>
      <c r="G47" s="91">
        <v>1578.5</v>
      </c>
      <c r="H47" s="91">
        <v>1672</v>
      </c>
      <c r="I47" s="91">
        <v>2559.6799999999998</v>
      </c>
      <c r="J47" s="91">
        <v>5025</v>
      </c>
      <c r="K47" s="91">
        <f t="shared" si="0"/>
        <v>10835.18</v>
      </c>
      <c r="L47" s="91">
        <f t="shared" si="1"/>
        <v>44164.82</v>
      </c>
      <c r="M47" s="46" t="s">
        <v>281</v>
      </c>
    </row>
    <row r="48" spans="1:13" x14ac:dyDescent="0.25">
      <c r="A48" s="13">
        <v>39</v>
      </c>
      <c r="B48" s="76" t="s">
        <v>1251</v>
      </c>
      <c r="C48" s="75" t="s">
        <v>1204</v>
      </c>
      <c r="D48" s="2" t="s">
        <v>1130</v>
      </c>
      <c r="E48" s="2" t="s">
        <v>1009</v>
      </c>
      <c r="F48" s="91">
        <v>20000</v>
      </c>
      <c r="G48" s="91">
        <v>574</v>
      </c>
      <c r="H48" s="91">
        <v>608</v>
      </c>
      <c r="I48" s="91">
        <v>0</v>
      </c>
      <c r="J48" s="91">
        <v>25</v>
      </c>
      <c r="K48" s="91">
        <f t="shared" si="0"/>
        <v>1207</v>
      </c>
      <c r="L48" s="91">
        <f t="shared" si="1"/>
        <v>18793</v>
      </c>
      <c r="M48" s="46" t="s">
        <v>281</v>
      </c>
    </row>
    <row r="49" spans="1:13" x14ac:dyDescent="0.25">
      <c r="A49" s="13">
        <v>40</v>
      </c>
      <c r="B49" s="76" t="s">
        <v>1252</v>
      </c>
      <c r="C49" s="75" t="s">
        <v>1204</v>
      </c>
      <c r="D49" s="2" t="s">
        <v>1130</v>
      </c>
      <c r="E49" s="2" t="s">
        <v>1009</v>
      </c>
      <c r="F49" s="91">
        <v>20000</v>
      </c>
      <c r="G49" s="91">
        <v>574</v>
      </c>
      <c r="H49" s="91">
        <v>608</v>
      </c>
      <c r="I49" s="91">
        <v>0</v>
      </c>
      <c r="J49" s="91">
        <v>25</v>
      </c>
      <c r="K49" s="91">
        <f t="shared" si="0"/>
        <v>1207</v>
      </c>
      <c r="L49" s="91">
        <f t="shared" si="1"/>
        <v>18793</v>
      </c>
      <c r="M49" s="46" t="s">
        <v>281</v>
      </c>
    </row>
    <row r="50" spans="1:13" x14ac:dyDescent="0.25">
      <c r="A50" s="13">
        <v>41</v>
      </c>
      <c r="B50" s="76" t="s">
        <v>1253</v>
      </c>
      <c r="C50" s="75" t="s">
        <v>1204</v>
      </c>
      <c r="D50" s="2" t="s">
        <v>1130</v>
      </c>
      <c r="E50" s="2" t="s">
        <v>1009</v>
      </c>
      <c r="F50" s="91">
        <v>20000</v>
      </c>
      <c r="G50" s="91">
        <v>574</v>
      </c>
      <c r="H50" s="91">
        <v>608</v>
      </c>
      <c r="I50" s="91">
        <v>0</v>
      </c>
      <c r="J50" s="91">
        <v>25</v>
      </c>
      <c r="K50" s="91">
        <f t="shared" si="0"/>
        <v>1207</v>
      </c>
      <c r="L50" s="91">
        <f t="shared" si="1"/>
        <v>18793</v>
      </c>
      <c r="M50" s="46" t="s">
        <v>281</v>
      </c>
    </row>
    <row r="51" spans="1:13" x14ac:dyDescent="0.25">
      <c r="A51" s="13">
        <v>42</v>
      </c>
      <c r="B51" s="76" t="s">
        <v>1254</v>
      </c>
      <c r="C51" s="75" t="s">
        <v>1204</v>
      </c>
      <c r="D51" s="2" t="s">
        <v>1130</v>
      </c>
      <c r="E51" s="2" t="s">
        <v>1009</v>
      </c>
      <c r="F51" s="91">
        <v>20000</v>
      </c>
      <c r="G51" s="91">
        <v>574</v>
      </c>
      <c r="H51" s="91">
        <v>608</v>
      </c>
      <c r="I51" s="91">
        <v>0</v>
      </c>
      <c r="J51" s="91">
        <v>25</v>
      </c>
      <c r="K51" s="91">
        <f t="shared" si="0"/>
        <v>1207</v>
      </c>
      <c r="L51" s="91">
        <f t="shared" si="1"/>
        <v>18793</v>
      </c>
      <c r="M51" s="46" t="s">
        <v>281</v>
      </c>
    </row>
    <row r="52" spans="1:13" x14ac:dyDescent="0.25">
      <c r="A52" s="13">
        <v>43</v>
      </c>
      <c r="B52" s="76" t="s">
        <v>1255</v>
      </c>
      <c r="C52" s="75" t="s">
        <v>1204</v>
      </c>
      <c r="D52" s="2" t="s">
        <v>1130</v>
      </c>
      <c r="E52" s="2" t="s">
        <v>1009</v>
      </c>
      <c r="F52" s="91">
        <v>20000</v>
      </c>
      <c r="G52" s="91">
        <v>574</v>
      </c>
      <c r="H52" s="91">
        <v>608</v>
      </c>
      <c r="I52" s="91">
        <v>0</v>
      </c>
      <c r="J52" s="91">
        <v>25</v>
      </c>
      <c r="K52" s="91">
        <f t="shared" si="0"/>
        <v>1207</v>
      </c>
      <c r="L52" s="91">
        <f t="shared" si="1"/>
        <v>18793</v>
      </c>
      <c r="M52" s="46" t="s">
        <v>281</v>
      </c>
    </row>
    <row r="53" spans="1:13" x14ac:dyDescent="0.25">
      <c r="A53" s="13">
        <v>44</v>
      </c>
      <c r="B53" s="76" t="s">
        <v>1256</v>
      </c>
      <c r="C53" s="75" t="s">
        <v>1204</v>
      </c>
      <c r="D53" s="2" t="s">
        <v>1130</v>
      </c>
      <c r="E53" s="2" t="s">
        <v>1009</v>
      </c>
      <c r="F53" s="91">
        <v>20000</v>
      </c>
      <c r="G53" s="91">
        <v>574</v>
      </c>
      <c r="H53" s="91">
        <v>608</v>
      </c>
      <c r="I53" s="91">
        <v>0</v>
      </c>
      <c r="J53" s="91">
        <v>25</v>
      </c>
      <c r="K53" s="91">
        <f t="shared" si="0"/>
        <v>1207</v>
      </c>
      <c r="L53" s="91">
        <f t="shared" si="1"/>
        <v>18793</v>
      </c>
      <c r="M53" s="46" t="s">
        <v>281</v>
      </c>
    </row>
    <row r="54" spans="1:13" ht="22.5" customHeight="1" x14ac:dyDescent="0.25">
      <c r="E54" s="17" t="s">
        <v>657</v>
      </c>
      <c r="F54" s="92">
        <f>SUM(F10:F53)</f>
        <v>2270000</v>
      </c>
      <c r="G54" s="92">
        <f t="shared" ref="G54:L54" si="2">SUM(G10:G53)</f>
        <v>65149.000000000007</v>
      </c>
      <c r="H54" s="92">
        <f t="shared" si="2"/>
        <v>68811.16</v>
      </c>
      <c r="I54" s="92">
        <f t="shared" si="2"/>
        <v>160717.10999999993</v>
      </c>
      <c r="J54" s="92">
        <f t="shared" si="2"/>
        <v>58550</v>
      </c>
      <c r="K54" s="92">
        <f t="shared" si="2"/>
        <v>353227.2699999999</v>
      </c>
      <c r="L54" s="92">
        <f t="shared" si="2"/>
        <v>1916772.7300000007</v>
      </c>
      <c r="M54" s="55"/>
    </row>
    <row r="55" spans="1:13" ht="22.5" customHeight="1" x14ac:dyDescent="0.25">
      <c r="E55" s="10"/>
      <c r="F55" s="93"/>
      <c r="G55" s="93"/>
      <c r="H55" s="93"/>
      <c r="I55" s="93"/>
      <c r="J55" s="93"/>
      <c r="K55" s="93"/>
      <c r="L55" s="93"/>
      <c r="M55" s="55"/>
    </row>
    <row r="56" spans="1:13" ht="22.5" customHeight="1" x14ac:dyDescent="0.25">
      <c r="E56" s="10"/>
      <c r="F56" s="93"/>
      <c r="G56" s="93"/>
      <c r="H56" s="93"/>
      <c r="I56" s="93"/>
      <c r="J56" s="93"/>
      <c r="K56" s="93"/>
      <c r="L56" s="93"/>
      <c r="M56" s="55"/>
    </row>
    <row r="57" spans="1:13" x14ac:dyDescent="0.25">
      <c r="B57" s="83" t="s">
        <v>978</v>
      </c>
      <c r="C57" s="25" t="s">
        <v>979</v>
      </c>
      <c r="D57" s="26"/>
      <c r="E57" s="3"/>
      <c r="M57" s="57"/>
    </row>
    <row r="58" spans="1:13" x14ac:dyDescent="0.25">
      <c r="B58" s="84"/>
      <c r="C58" s="26"/>
      <c r="D58" s="58"/>
    </row>
    <row r="59" spans="1:13" x14ac:dyDescent="0.25">
      <c r="B59" s="84"/>
      <c r="C59" s="26"/>
      <c r="D59" s="87"/>
    </row>
    <row r="60" spans="1:13" ht="24.75" customHeight="1" x14ac:dyDescent="0.25">
      <c r="B60" s="84"/>
      <c r="C60" s="26"/>
      <c r="D60" s="88"/>
    </row>
    <row r="61" spans="1:13" ht="15" hidden="1" customHeight="1" x14ac:dyDescent="0.25">
      <c r="B61" s="84"/>
      <c r="C61" s="26"/>
    </row>
    <row r="62" spans="1:13" ht="15.75" thickBot="1" x14ac:dyDescent="0.3">
      <c r="B62" s="85"/>
      <c r="C62" s="52"/>
    </row>
    <row r="63" spans="1:13" x14ac:dyDescent="0.25">
      <c r="B63" s="25" t="s">
        <v>980</v>
      </c>
      <c r="C63" s="25" t="s">
        <v>1257</v>
      </c>
    </row>
    <row r="64" spans="1:13" x14ac:dyDescent="0.25">
      <c r="B64" s="86" t="s">
        <v>986</v>
      </c>
      <c r="C64" s="53" t="s">
        <v>981</v>
      </c>
    </row>
  </sheetData>
  <mergeCells count="10">
    <mergeCell ref="A3:M3"/>
    <mergeCell ref="A4:M4"/>
    <mergeCell ref="A5:M5"/>
    <mergeCell ref="A6:M6"/>
    <mergeCell ref="E8:E9"/>
    <mergeCell ref="D8:D9"/>
    <mergeCell ref="C8:C9"/>
    <mergeCell ref="B8:B9"/>
    <mergeCell ref="A8:A9"/>
    <mergeCell ref="F8:M8"/>
  </mergeCells>
  <conditionalFormatting sqref="B57:B64">
    <cfRule type="duplicateValues" dxfId="12" priority="2"/>
  </conditionalFormatting>
  <conditionalFormatting sqref="B57:C57">
    <cfRule type="duplicateValues" dxfId="11" priority="1"/>
  </conditionalFormatting>
  <pageMargins left="0.7" right="0.7" top="0.75" bottom="0.75" header="0.3" footer="0.3"/>
  <pageSetup scale="5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321A4-F982-415F-9D89-09F3D2517846}">
  <sheetPr>
    <tabColor theme="9" tint="0.39997558519241921"/>
  </sheetPr>
  <dimension ref="A4:M27"/>
  <sheetViews>
    <sheetView showGridLines="0" zoomScaleNormal="100" workbookViewId="0">
      <selection activeCell="C24" sqref="C24"/>
    </sheetView>
  </sheetViews>
  <sheetFormatPr baseColWidth="10" defaultColWidth="11.42578125" defaultRowHeight="15" x14ac:dyDescent="0.25"/>
  <cols>
    <col min="1" max="1" width="4.42578125" style="41" bestFit="1" customWidth="1"/>
    <col min="2" max="2" width="34.140625" customWidth="1"/>
    <col min="3" max="3" width="35.28515625" bestFit="1" customWidth="1"/>
    <col min="4" max="4" width="44.140625" customWidth="1"/>
    <col min="5" max="5" width="19.28515625" style="7" customWidth="1"/>
    <col min="6" max="6" width="12.85546875" style="12" customWidth="1"/>
    <col min="7" max="8" width="9.5703125" style="12" bestFit="1" customWidth="1"/>
    <col min="9" max="9" width="10.5703125" style="12" bestFit="1" customWidth="1"/>
    <col min="10" max="10" width="9.5703125" style="12" bestFit="1" customWidth="1"/>
    <col min="11" max="11" width="11.42578125" style="12" customWidth="1"/>
    <col min="12" max="12" width="12.5703125" style="12" customWidth="1"/>
    <col min="13" max="13" width="6.42578125" style="12" customWidth="1"/>
  </cols>
  <sheetData>
    <row r="4" spans="1:13" x14ac:dyDescent="0.25">
      <c r="A4" s="99" t="s">
        <v>539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3" x14ac:dyDescent="0.25">
      <c r="A5" s="99" t="s">
        <v>974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3" x14ac:dyDescent="0.25">
      <c r="A6" s="100" t="s">
        <v>1258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</row>
    <row r="7" spans="1:13" x14ac:dyDescent="0.25">
      <c r="A7" s="99" t="s">
        <v>15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</row>
    <row r="8" spans="1:13" x14ac:dyDescent="0.25">
      <c r="A8" s="5"/>
      <c r="B8" s="10"/>
      <c r="C8" s="10"/>
      <c r="D8" s="10"/>
      <c r="E8" s="18"/>
      <c r="F8" s="10"/>
      <c r="G8" s="10"/>
      <c r="H8" s="10"/>
      <c r="I8" s="10"/>
      <c r="J8" s="10"/>
      <c r="K8" s="10"/>
      <c r="L8" s="10"/>
      <c r="M8" s="10"/>
    </row>
    <row r="9" spans="1:13" ht="15.75" thickBot="1" x14ac:dyDescent="0.3">
      <c r="A9" s="5"/>
      <c r="B9" s="10"/>
      <c r="C9" s="10"/>
      <c r="D9" s="10"/>
      <c r="E9" s="18"/>
      <c r="F9" s="10"/>
      <c r="G9" s="10"/>
      <c r="H9" s="10"/>
      <c r="I9" s="10"/>
      <c r="J9" s="10"/>
      <c r="K9" s="10"/>
      <c r="L9" s="10"/>
      <c r="M9" s="10"/>
    </row>
    <row r="10" spans="1:13" ht="15.75" thickBot="1" x14ac:dyDescent="0.3">
      <c r="A10" s="101" t="s">
        <v>287</v>
      </c>
      <c r="B10" s="103" t="s">
        <v>12</v>
      </c>
      <c r="C10" s="103" t="s">
        <v>11</v>
      </c>
      <c r="D10" s="103" t="s">
        <v>543</v>
      </c>
      <c r="E10" s="105" t="s">
        <v>516</v>
      </c>
      <c r="F10" s="107" t="s">
        <v>10</v>
      </c>
      <c r="G10" s="108"/>
      <c r="H10" s="108"/>
      <c r="I10" s="108"/>
      <c r="J10" s="108"/>
      <c r="K10" s="108"/>
      <c r="L10" s="108"/>
      <c r="M10" s="109"/>
    </row>
    <row r="11" spans="1:13" ht="29.25" customHeight="1" thickBot="1" x14ac:dyDescent="0.3">
      <c r="A11" s="102"/>
      <c r="B11" s="104"/>
      <c r="C11" s="104"/>
      <c r="D11" s="104"/>
      <c r="E11" s="106"/>
      <c r="F11" s="63" t="s">
        <v>280</v>
      </c>
      <c r="G11" s="64" t="s">
        <v>1</v>
      </c>
      <c r="H11" s="64" t="s">
        <v>275</v>
      </c>
      <c r="I11" s="64" t="s">
        <v>276</v>
      </c>
      <c r="J11" s="64" t="s">
        <v>277</v>
      </c>
      <c r="K11" s="64" t="s">
        <v>283</v>
      </c>
      <c r="L11" s="64" t="s">
        <v>279</v>
      </c>
      <c r="M11" s="65" t="s">
        <v>291</v>
      </c>
    </row>
    <row r="12" spans="1:13" x14ac:dyDescent="0.25">
      <c r="A12" s="42">
        <v>1</v>
      </c>
      <c r="B12" s="2" t="s">
        <v>1104</v>
      </c>
      <c r="C12" s="2" t="s">
        <v>1105</v>
      </c>
      <c r="D12" t="s">
        <v>146</v>
      </c>
      <c r="E12" s="2" t="s">
        <v>983</v>
      </c>
      <c r="F12" s="28">
        <v>50000</v>
      </c>
      <c r="G12" s="28">
        <v>1435</v>
      </c>
      <c r="H12" s="28">
        <v>1520</v>
      </c>
      <c r="I12" s="28">
        <v>1854</v>
      </c>
      <c r="J12" s="28">
        <v>25</v>
      </c>
      <c r="K12" s="28">
        <f>G12+H12+I12+J12</f>
        <v>4834</v>
      </c>
      <c r="L12" s="28">
        <f>F12-K12</f>
        <v>45166</v>
      </c>
      <c r="M12" s="46" t="s">
        <v>282</v>
      </c>
    </row>
    <row r="13" spans="1:13" x14ac:dyDescent="0.25">
      <c r="A13" s="42">
        <v>2</v>
      </c>
      <c r="B13" s="2" t="s">
        <v>1082</v>
      </c>
      <c r="C13" s="2" t="s">
        <v>1074</v>
      </c>
      <c r="D13" s="2" t="s">
        <v>150</v>
      </c>
      <c r="E13" s="2" t="s">
        <v>983</v>
      </c>
      <c r="F13" s="28">
        <v>75000</v>
      </c>
      <c r="G13" s="28">
        <v>2152.5</v>
      </c>
      <c r="H13" s="28">
        <v>2280</v>
      </c>
      <c r="I13" s="28">
        <v>6309.38</v>
      </c>
      <c r="J13" s="28">
        <v>3025</v>
      </c>
      <c r="K13" s="28">
        <f>G13+H13+I13+J13</f>
        <v>13766.880000000001</v>
      </c>
      <c r="L13" s="28">
        <f>F13-K13</f>
        <v>61233.119999999995</v>
      </c>
      <c r="M13" s="46" t="s">
        <v>281</v>
      </c>
    </row>
    <row r="14" spans="1:13" x14ac:dyDescent="0.25">
      <c r="B14" s="16"/>
      <c r="C14" s="16"/>
      <c r="D14" s="16"/>
      <c r="E14" s="22" t="s">
        <v>657</v>
      </c>
      <c r="F14" s="23">
        <f>SUM(F12:F13)</f>
        <v>125000</v>
      </c>
      <c r="G14" s="23">
        <f>SUM(G12:G13)</f>
        <v>3587.5</v>
      </c>
      <c r="H14" s="23">
        <f>SUM(H12:H13)</f>
        <v>3800</v>
      </c>
      <c r="I14" s="23">
        <f t="shared" ref="I14" si="0">SUM(I12:I13)</f>
        <v>8163.38</v>
      </c>
      <c r="J14" s="23">
        <f>SUM(J12:J13)</f>
        <v>3050</v>
      </c>
      <c r="K14" s="23">
        <f>SUM(K12:K13)</f>
        <v>18600.88</v>
      </c>
      <c r="L14" s="23">
        <f>SUM(L12:L13)</f>
        <v>106399.12</v>
      </c>
      <c r="M14" s="23"/>
    </row>
    <row r="15" spans="1:13" x14ac:dyDescent="0.25">
      <c r="B15" s="16"/>
      <c r="C15" s="16"/>
      <c r="D15" s="16"/>
      <c r="E15" s="18"/>
      <c r="F15" s="43"/>
      <c r="G15" s="43"/>
      <c r="H15" s="43"/>
      <c r="I15" s="43"/>
      <c r="J15" s="43"/>
      <c r="K15" s="43"/>
      <c r="L15" s="43"/>
      <c r="M15" s="43"/>
    </row>
    <row r="19" spans="1:13" x14ac:dyDescent="0.25">
      <c r="D19" s="25"/>
      <c r="F19" s="8"/>
      <c r="G19" s="8"/>
      <c r="H19" s="8"/>
      <c r="I19" s="9"/>
    </row>
    <row r="20" spans="1:13" x14ac:dyDescent="0.25">
      <c r="A20" s="39"/>
      <c r="B20" s="25" t="s">
        <v>978</v>
      </c>
      <c r="C20" s="25" t="s">
        <v>979</v>
      </c>
      <c r="D20" s="26"/>
      <c r="E20"/>
      <c r="F20" s="4"/>
      <c r="G20" s="4"/>
      <c r="H20" s="4"/>
      <c r="I20" s="14"/>
      <c r="J20" s="4"/>
      <c r="K20" s="4"/>
      <c r="L20" s="4"/>
      <c r="M20" s="4"/>
    </row>
    <row r="21" spans="1:13" x14ac:dyDescent="0.25">
      <c r="A21" s="38"/>
      <c r="B21" s="26"/>
      <c r="C21" s="26"/>
      <c r="D21" s="26"/>
      <c r="E21"/>
      <c r="F21" s="4"/>
      <c r="G21" s="4"/>
      <c r="H21" s="4"/>
      <c r="I21" s="14"/>
      <c r="J21" s="4"/>
      <c r="K21" s="4"/>
      <c r="L21" s="4"/>
      <c r="M21" s="4"/>
    </row>
    <row r="22" spans="1:13" x14ac:dyDescent="0.25">
      <c r="A22" s="38"/>
      <c r="B22" s="26"/>
      <c r="C22" s="26"/>
      <c r="D22" s="26"/>
      <c r="E22"/>
      <c r="F22" s="4"/>
      <c r="G22" s="4"/>
      <c r="H22" s="4"/>
      <c r="I22" s="14"/>
      <c r="J22" s="4"/>
      <c r="K22" s="4"/>
      <c r="L22" s="4"/>
      <c r="M22" s="4"/>
    </row>
    <row r="23" spans="1:13" x14ac:dyDescent="0.25">
      <c r="B23" s="26"/>
      <c r="C23" s="26"/>
      <c r="D23" s="26"/>
    </row>
    <row r="24" spans="1:13" x14ac:dyDescent="0.25">
      <c r="B24" s="26"/>
      <c r="C24" s="26"/>
      <c r="D24" s="58"/>
    </row>
    <row r="25" spans="1:13" ht="15.75" thickBot="1" x14ac:dyDescent="0.3">
      <c r="B25" s="52"/>
      <c r="C25" s="52"/>
      <c r="D25" s="25"/>
      <c r="J25" s="3"/>
      <c r="K25"/>
      <c r="L25"/>
      <c r="M25"/>
    </row>
    <row r="26" spans="1:13" x14ac:dyDescent="0.25">
      <c r="B26" s="25" t="s">
        <v>980</v>
      </c>
      <c r="C26" s="25" t="s">
        <v>1257</v>
      </c>
      <c r="D26" s="27"/>
      <c r="J26" s="3"/>
      <c r="K26"/>
      <c r="L26"/>
      <c r="M26"/>
    </row>
    <row r="27" spans="1:13" ht="25.5" x14ac:dyDescent="0.25">
      <c r="B27" s="53" t="s">
        <v>986</v>
      </c>
      <c r="C27" s="53" t="s">
        <v>981</v>
      </c>
    </row>
  </sheetData>
  <mergeCells count="10">
    <mergeCell ref="A4:M4"/>
    <mergeCell ref="A5:M5"/>
    <mergeCell ref="A6:M6"/>
    <mergeCell ref="A7:M7"/>
    <mergeCell ref="A10:A11"/>
    <mergeCell ref="B10:B11"/>
    <mergeCell ref="C10:C11"/>
    <mergeCell ref="D10:D11"/>
    <mergeCell ref="E10:E11"/>
    <mergeCell ref="F10:M10"/>
  </mergeCells>
  <conditionalFormatting sqref="B20:B27">
    <cfRule type="duplicateValues" dxfId="14" priority="2"/>
  </conditionalFormatting>
  <conditionalFormatting sqref="B20:C20">
    <cfRule type="duplicateValues" dxfId="13" priority="1"/>
  </conditionalFormatting>
  <pageMargins left="0.7" right="0.7" top="0.75" bottom="0.75" header="0.3" footer="0.3"/>
  <pageSetup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13C5C-6D98-45FB-A2E9-E66AEFF06F75}">
  <sheetPr>
    <tabColor theme="9" tint="0.39997558519241921"/>
  </sheetPr>
  <dimension ref="A1:K24"/>
  <sheetViews>
    <sheetView showGridLines="0" zoomScaleNormal="100" workbookViewId="0">
      <selection activeCell="C21" sqref="C21"/>
    </sheetView>
  </sheetViews>
  <sheetFormatPr baseColWidth="10" defaultColWidth="11.42578125" defaultRowHeight="15" x14ac:dyDescent="0.25"/>
  <cols>
    <col min="1" max="1" width="4.140625" bestFit="1" customWidth="1"/>
    <col min="2" max="2" width="31.28515625" bestFit="1" customWidth="1"/>
    <col min="3" max="3" width="45.140625" bestFit="1" customWidth="1"/>
    <col min="4" max="4" width="45" customWidth="1"/>
    <col min="5" max="5" width="13.42578125" customWidth="1"/>
    <col min="6" max="6" width="15.5703125" customWidth="1"/>
    <col min="7" max="8" width="9.5703125" customWidth="1"/>
    <col min="9" max="9" width="10.5703125" bestFit="1" customWidth="1"/>
    <col min="10" max="10" width="17.85546875" bestFit="1" customWidth="1"/>
    <col min="11" max="11" width="14.28515625" bestFit="1" customWidth="1"/>
  </cols>
  <sheetData>
    <row r="1" spans="1:11" x14ac:dyDescent="0.25">
      <c r="A1" s="3"/>
      <c r="F1" s="4"/>
      <c r="G1" s="4"/>
      <c r="H1" s="4"/>
      <c r="I1" s="14"/>
      <c r="J1" s="4"/>
      <c r="K1" s="4"/>
    </row>
    <row r="2" spans="1:11" x14ac:dyDescent="0.25">
      <c r="A2" s="99" t="s">
        <v>539</v>
      </c>
      <c r="B2" s="99"/>
      <c r="C2" s="99"/>
      <c r="D2" s="99"/>
      <c r="E2" s="99"/>
      <c r="F2" s="99"/>
      <c r="G2" s="99"/>
      <c r="H2" s="99"/>
      <c r="I2" s="120"/>
      <c r="J2" s="99"/>
      <c r="K2" s="99"/>
    </row>
    <row r="3" spans="1:11" x14ac:dyDescent="0.25">
      <c r="A3" s="99" t="s">
        <v>858</v>
      </c>
      <c r="B3" s="99"/>
      <c r="C3" s="99"/>
      <c r="D3" s="99"/>
      <c r="E3" s="99"/>
      <c r="F3" s="99"/>
      <c r="G3" s="99"/>
      <c r="H3" s="99"/>
      <c r="I3" s="120"/>
      <c r="J3" s="99"/>
      <c r="K3" s="99"/>
    </row>
    <row r="4" spans="1:11" x14ac:dyDescent="0.25">
      <c r="A4" s="100" t="s">
        <v>1258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x14ac:dyDescent="0.25">
      <c r="A5" s="99" t="s">
        <v>15</v>
      </c>
      <c r="B5" s="99"/>
      <c r="C5" s="99"/>
      <c r="D5" s="99"/>
      <c r="E5" s="99"/>
      <c r="F5" s="99"/>
      <c r="G5" s="99"/>
      <c r="H5" s="99"/>
      <c r="I5" s="120"/>
      <c r="J5" s="99"/>
      <c r="K5" s="99"/>
    </row>
    <row r="6" spans="1:11" x14ac:dyDescent="0.25">
      <c r="A6" s="10"/>
      <c r="B6" s="10"/>
      <c r="C6" s="10"/>
      <c r="D6" s="10"/>
      <c r="E6" s="10"/>
      <c r="F6" s="10"/>
      <c r="G6" s="10"/>
      <c r="H6" s="10"/>
      <c r="I6" s="97"/>
      <c r="J6" s="10"/>
      <c r="K6" s="10"/>
    </row>
    <row r="7" spans="1:11" ht="15.75" thickBot="1" x14ac:dyDescent="0.3">
      <c r="A7" s="10"/>
      <c r="B7" s="10"/>
      <c r="C7" s="10"/>
      <c r="D7" s="10"/>
      <c r="E7" s="10"/>
      <c r="F7" s="10"/>
      <c r="G7" s="10"/>
      <c r="H7" s="10"/>
      <c r="I7" s="97"/>
      <c r="J7" s="10"/>
      <c r="K7" s="10"/>
    </row>
    <row r="8" spans="1:11" ht="15.75" thickBot="1" x14ac:dyDescent="0.3">
      <c r="A8" s="121" t="s">
        <v>542</v>
      </c>
      <c r="B8" s="103" t="s">
        <v>12</v>
      </c>
      <c r="C8" s="103" t="s">
        <v>11</v>
      </c>
      <c r="D8" s="103" t="s">
        <v>543</v>
      </c>
      <c r="E8" s="123" t="s">
        <v>516</v>
      </c>
      <c r="F8" s="125" t="s">
        <v>10</v>
      </c>
      <c r="G8" s="126"/>
      <c r="H8" s="126"/>
      <c r="I8" s="127"/>
      <c r="J8" s="126"/>
      <c r="K8" s="128"/>
    </row>
    <row r="9" spans="1:11" s="3" customFormat="1" ht="15.75" thickBot="1" x14ac:dyDescent="0.3">
      <c r="A9" s="122"/>
      <c r="B9" s="104"/>
      <c r="C9" s="104"/>
      <c r="D9" s="104"/>
      <c r="E9" s="124"/>
      <c r="F9" s="33" t="s">
        <v>280</v>
      </c>
      <c r="G9" s="33" t="s">
        <v>1</v>
      </c>
      <c r="H9" s="33" t="s">
        <v>275</v>
      </c>
      <c r="I9" s="51" t="s">
        <v>276</v>
      </c>
      <c r="J9" s="32" t="s">
        <v>283</v>
      </c>
      <c r="K9" s="54" t="s">
        <v>279</v>
      </c>
    </row>
    <row r="10" spans="1:11" x14ac:dyDescent="0.25">
      <c r="A10" s="15">
        <v>1</v>
      </c>
      <c r="B10" s="20" t="s">
        <v>115</v>
      </c>
      <c r="C10" s="2" t="s">
        <v>1126</v>
      </c>
      <c r="D10" s="20" t="s">
        <v>150</v>
      </c>
      <c r="E10" s="15" t="s">
        <v>559</v>
      </c>
      <c r="F10" s="21">
        <v>8000</v>
      </c>
      <c r="G10" s="21">
        <v>229.6</v>
      </c>
      <c r="H10" s="21">
        <v>243.2</v>
      </c>
      <c r="I10" s="21">
        <v>1129.08</v>
      </c>
      <c r="J10" s="21">
        <f t="shared" ref="J10:J13" si="0">G10+H10+I10</f>
        <v>1601.8799999999999</v>
      </c>
      <c r="K10" s="21">
        <f t="shared" ref="K10:K13" si="1">F10-J10</f>
        <v>6398.12</v>
      </c>
    </row>
    <row r="11" spans="1:11" x14ac:dyDescent="0.25">
      <c r="A11" s="15">
        <v>2</v>
      </c>
      <c r="B11" s="2" t="s">
        <v>142</v>
      </c>
      <c r="C11" s="2" t="s">
        <v>1129</v>
      </c>
      <c r="D11" s="2" t="s">
        <v>151</v>
      </c>
      <c r="E11" s="15" t="s">
        <v>559</v>
      </c>
      <c r="F11" s="21">
        <v>20000</v>
      </c>
      <c r="G11" s="21">
        <v>574</v>
      </c>
      <c r="H11" s="21">
        <v>608</v>
      </c>
      <c r="I11" s="21">
        <v>3749.7</v>
      </c>
      <c r="J11" s="21">
        <f t="shared" si="0"/>
        <v>4931.7</v>
      </c>
      <c r="K11" s="21">
        <f t="shared" si="1"/>
        <v>15068.3</v>
      </c>
    </row>
    <row r="12" spans="1:11" x14ac:dyDescent="0.25">
      <c r="A12" s="15">
        <v>3</v>
      </c>
      <c r="B12" s="2" t="s">
        <v>945</v>
      </c>
      <c r="C12" s="2" t="s">
        <v>1394</v>
      </c>
      <c r="D12" s="2" t="s">
        <v>1127</v>
      </c>
      <c r="E12" s="15" t="s">
        <v>559</v>
      </c>
      <c r="F12" s="21">
        <v>25000</v>
      </c>
      <c r="G12" s="21">
        <v>717.5</v>
      </c>
      <c r="H12" s="21">
        <v>760</v>
      </c>
      <c r="I12" s="21">
        <v>4369.6000000000004</v>
      </c>
      <c r="J12" s="21">
        <f t="shared" si="0"/>
        <v>5847.1</v>
      </c>
      <c r="K12" s="21">
        <f t="shared" si="1"/>
        <v>19152.900000000001</v>
      </c>
    </row>
    <row r="13" spans="1:11" x14ac:dyDescent="0.25">
      <c r="A13" s="15">
        <v>4</v>
      </c>
      <c r="B13" s="2" t="s">
        <v>580</v>
      </c>
      <c r="C13" s="2" t="s">
        <v>1444</v>
      </c>
      <c r="D13" s="2" t="s">
        <v>1128</v>
      </c>
      <c r="E13" s="15" t="s">
        <v>559</v>
      </c>
      <c r="F13" s="21">
        <v>20000</v>
      </c>
      <c r="G13" s="21">
        <v>574</v>
      </c>
      <c r="H13" s="21">
        <v>608</v>
      </c>
      <c r="I13" s="21">
        <v>0</v>
      </c>
      <c r="J13" s="21">
        <f t="shared" si="0"/>
        <v>1182</v>
      </c>
      <c r="K13" s="21">
        <f t="shared" si="1"/>
        <v>18818</v>
      </c>
    </row>
    <row r="14" spans="1:11" ht="15.75" thickBot="1" x14ac:dyDescent="0.3">
      <c r="F14" s="29">
        <f t="shared" ref="F14:K14" si="2">SUM(F10:F13)</f>
        <v>73000</v>
      </c>
      <c r="G14" s="29">
        <f t="shared" si="2"/>
        <v>2095.1</v>
      </c>
      <c r="H14" s="29">
        <f t="shared" si="2"/>
        <v>2219.1999999999998</v>
      </c>
      <c r="I14" s="29">
        <f t="shared" si="2"/>
        <v>9248.380000000001</v>
      </c>
      <c r="J14" s="29">
        <f t="shared" si="2"/>
        <v>13562.68</v>
      </c>
      <c r="K14" s="29">
        <f t="shared" si="2"/>
        <v>59437.32</v>
      </c>
    </row>
    <row r="15" spans="1:11" ht="15.75" thickTop="1" x14ac:dyDescent="0.25">
      <c r="B15" s="26"/>
      <c r="C15" s="26"/>
      <c r="D15" s="26"/>
    </row>
    <row r="17" spans="1:10" x14ac:dyDescent="0.25">
      <c r="A17" s="3"/>
      <c r="B17" s="25" t="s">
        <v>978</v>
      </c>
      <c r="C17" s="25" t="s">
        <v>979</v>
      </c>
      <c r="D17" s="25"/>
      <c r="E17" s="3"/>
      <c r="F17" s="8"/>
      <c r="G17" s="8"/>
      <c r="H17" s="8"/>
      <c r="I17" s="8"/>
      <c r="J17" s="3"/>
    </row>
    <row r="18" spans="1:10" x14ac:dyDescent="0.25">
      <c r="A18" s="3"/>
      <c r="B18" s="26"/>
      <c r="C18" s="26"/>
      <c r="D18" s="26"/>
      <c r="E18" s="3"/>
      <c r="F18" s="8"/>
      <c r="G18" s="8"/>
      <c r="H18" s="8"/>
      <c r="I18" s="8"/>
      <c r="J18" s="3"/>
    </row>
    <row r="19" spans="1:10" x14ac:dyDescent="0.25">
      <c r="A19" s="3"/>
      <c r="B19" s="26"/>
      <c r="C19" s="26"/>
      <c r="D19" s="26"/>
      <c r="E19" s="3"/>
      <c r="F19" s="8"/>
      <c r="G19" s="8"/>
      <c r="H19" s="8"/>
      <c r="I19" s="8"/>
      <c r="J19" s="3"/>
    </row>
    <row r="20" spans="1:10" x14ac:dyDescent="0.25">
      <c r="A20" s="3"/>
      <c r="B20" s="26"/>
      <c r="C20" s="26"/>
      <c r="D20" s="26"/>
      <c r="E20" s="3"/>
      <c r="F20" s="8"/>
      <c r="G20" s="8"/>
      <c r="H20" s="8"/>
      <c r="I20" s="8"/>
      <c r="J20" s="3"/>
    </row>
    <row r="21" spans="1:10" x14ac:dyDescent="0.25">
      <c r="B21" s="26"/>
      <c r="C21" s="26"/>
      <c r="D21" s="26"/>
    </row>
    <row r="22" spans="1:10" ht="15.75" thickBot="1" x14ac:dyDescent="0.3">
      <c r="B22" s="52"/>
      <c r="C22" s="52"/>
      <c r="D22" s="58"/>
    </row>
    <row r="23" spans="1:10" x14ac:dyDescent="0.25">
      <c r="B23" s="25" t="s">
        <v>980</v>
      </c>
      <c r="C23" s="25" t="s">
        <v>1257</v>
      </c>
      <c r="D23" s="25"/>
    </row>
    <row r="24" spans="1:10" ht="25.5" x14ac:dyDescent="0.25">
      <c r="B24" s="53" t="s">
        <v>986</v>
      </c>
      <c r="C24" s="53" t="s">
        <v>981</v>
      </c>
      <c r="D24" s="27"/>
    </row>
  </sheetData>
  <mergeCells count="10">
    <mergeCell ref="A2:K2"/>
    <mergeCell ref="A3:K3"/>
    <mergeCell ref="A4:K4"/>
    <mergeCell ref="A5:K5"/>
    <mergeCell ref="A8:A9"/>
    <mergeCell ref="B8:B9"/>
    <mergeCell ref="C8:C9"/>
    <mergeCell ref="D8:D9"/>
    <mergeCell ref="E8:E9"/>
    <mergeCell ref="F8:K8"/>
  </mergeCells>
  <conditionalFormatting sqref="B15">
    <cfRule type="duplicateValues" dxfId="10" priority="3"/>
  </conditionalFormatting>
  <conditionalFormatting sqref="B17:B24">
    <cfRule type="duplicateValues" dxfId="9" priority="2"/>
  </conditionalFormatting>
  <conditionalFormatting sqref="B17:C17">
    <cfRule type="duplicateValues" dxfId="8" priority="1"/>
  </conditionalFormatting>
  <pageMargins left="0.7" right="0.7" top="0.75" bottom="0.75" header="0.3" footer="0.3"/>
  <pageSetup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7CD1C-704E-4953-9B80-93873E2A81C0}">
  <sheetPr>
    <tabColor theme="9" tint="0.39997558519241921"/>
  </sheetPr>
  <dimension ref="A2:J175"/>
  <sheetViews>
    <sheetView zoomScaleNormal="100" workbookViewId="0">
      <selection activeCell="C159" sqref="C159"/>
    </sheetView>
  </sheetViews>
  <sheetFormatPr baseColWidth="10" defaultColWidth="11.42578125" defaultRowHeight="15" x14ac:dyDescent="0.25"/>
  <cols>
    <col min="1" max="1" width="4.42578125" style="3" bestFit="1" customWidth="1"/>
    <col min="2" max="2" width="41.5703125" style="7" bestFit="1" customWidth="1"/>
    <col min="3" max="3" width="39.42578125" style="7" bestFit="1" customWidth="1"/>
    <col min="4" max="4" width="29.42578125" style="7" bestFit="1" customWidth="1"/>
    <col min="5" max="5" width="15.5703125" style="35" bestFit="1" customWidth="1"/>
    <col min="6" max="6" width="10.5703125" style="35" bestFit="1" customWidth="1"/>
    <col min="7" max="7" width="12.42578125" style="35" bestFit="1" customWidth="1"/>
    <col min="8" max="8" width="12" style="35" bestFit="1" customWidth="1"/>
    <col min="9" max="9" width="14.28515625" style="35" bestFit="1" customWidth="1"/>
    <col min="10" max="10" width="5.5703125" style="3" bestFit="1" customWidth="1"/>
  </cols>
  <sheetData>
    <row r="2" spans="1:10" x14ac:dyDescent="0.25">
      <c r="A2" s="99" t="s">
        <v>539</v>
      </c>
      <c r="B2" s="99"/>
      <c r="C2" s="99"/>
      <c r="D2" s="99"/>
      <c r="E2" s="138"/>
      <c r="F2" s="138"/>
      <c r="G2" s="138"/>
      <c r="H2" s="138"/>
      <c r="I2" s="138"/>
      <c r="J2" s="99"/>
    </row>
    <row r="3" spans="1:10" x14ac:dyDescent="0.25">
      <c r="A3" s="99" t="s">
        <v>511</v>
      </c>
      <c r="B3" s="99"/>
      <c r="C3" s="99"/>
      <c r="D3" s="99"/>
      <c r="E3" s="138"/>
      <c r="F3" s="138"/>
      <c r="G3" s="138"/>
      <c r="H3" s="138"/>
      <c r="I3" s="138"/>
      <c r="J3" s="99"/>
    </row>
    <row r="4" spans="1:10" x14ac:dyDescent="0.25">
      <c r="A4" s="100" t="s">
        <v>1419</v>
      </c>
      <c r="B4" s="100"/>
      <c r="C4" s="100"/>
      <c r="D4" s="100"/>
      <c r="E4" s="138"/>
      <c r="F4" s="138"/>
      <c r="G4" s="138"/>
      <c r="H4" s="138"/>
      <c r="I4" s="138"/>
      <c r="J4" s="100"/>
    </row>
    <row r="5" spans="1:10" x14ac:dyDescent="0.25">
      <c r="A5" s="99" t="s">
        <v>15</v>
      </c>
      <c r="B5" s="99"/>
      <c r="C5" s="99"/>
      <c r="D5" s="99"/>
      <c r="E5" s="138"/>
      <c r="F5" s="138"/>
      <c r="G5" s="138"/>
      <c r="H5" s="138"/>
      <c r="I5" s="138"/>
      <c r="J5" s="99"/>
    </row>
    <row r="6" spans="1:10" ht="15.75" thickBot="1" x14ac:dyDescent="0.3">
      <c r="A6" s="10"/>
      <c r="B6" s="10"/>
      <c r="C6" s="10"/>
      <c r="D6" s="10"/>
      <c r="E6" s="34"/>
      <c r="F6" s="34"/>
      <c r="G6" s="34"/>
      <c r="H6" s="34"/>
      <c r="I6" s="34"/>
      <c r="J6" s="10"/>
    </row>
    <row r="7" spans="1:10" ht="15.75" thickBot="1" x14ac:dyDescent="0.3">
      <c r="A7" s="121" t="s">
        <v>287</v>
      </c>
      <c r="B7" s="103" t="s">
        <v>288</v>
      </c>
      <c r="C7" s="121" t="s">
        <v>289</v>
      </c>
      <c r="D7" s="103" t="s">
        <v>543</v>
      </c>
      <c r="E7" s="139" t="s">
        <v>10</v>
      </c>
      <c r="F7" s="140"/>
      <c r="G7" s="140"/>
      <c r="H7" s="140"/>
      <c r="I7" s="140"/>
      <c r="J7" s="141"/>
    </row>
    <row r="8" spans="1:10" s="10" customFormat="1" ht="15.75" thickBot="1" x14ac:dyDescent="0.3">
      <c r="A8" s="122"/>
      <c r="B8" s="104"/>
      <c r="C8" s="122"/>
      <c r="D8" s="104"/>
      <c r="E8" s="69" t="s">
        <v>280</v>
      </c>
      <c r="F8" s="70" t="s">
        <v>276</v>
      </c>
      <c r="G8" s="71" t="s">
        <v>278</v>
      </c>
      <c r="H8" s="71" t="s">
        <v>290</v>
      </c>
      <c r="I8" s="71" t="s">
        <v>279</v>
      </c>
      <c r="J8" s="62" t="s">
        <v>291</v>
      </c>
    </row>
    <row r="9" spans="1:10" x14ac:dyDescent="0.25">
      <c r="A9" s="24">
        <v>1</v>
      </c>
      <c r="B9" s="2" t="s">
        <v>1401</v>
      </c>
      <c r="C9" s="75" t="s">
        <v>1402</v>
      </c>
      <c r="D9" s="20" t="s">
        <v>1445</v>
      </c>
      <c r="E9" s="30">
        <v>160000</v>
      </c>
      <c r="F9" s="30">
        <v>28582.87</v>
      </c>
      <c r="G9" s="30">
        <v>0</v>
      </c>
      <c r="H9" s="30">
        <f>F9+G9</f>
        <v>28582.87</v>
      </c>
      <c r="I9" s="30">
        <f>E9-H9</f>
        <v>131417.13</v>
      </c>
      <c r="J9" s="11" t="s">
        <v>281</v>
      </c>
    </row>
    <row r="10" spans="1:10" x14ac:dyDescent="0.25">
      <c r="A10" s="24">
        <v>2</v>
      </c>
      <c r="B10" s="2" t="s">
        <v>5</v>
      </c>
      <c r="C10" s="75" t="s">
        <v>1080</v>
      </c>
      <c r="D10" s="20" t="s">
        <v>1445</v>
      </c>
      <c r="E10" s="30">
        <v>110000</v>
      </c>
      <c r="F10" s="30">
        <v>16082.87</v>
      </c>
      <c r="G10" s="30">
        <v>34167.040000000001</v>
      </c>
      <c r="H10" s="30">
        <f t="shared" ref="H10:H73" si="0">F10+G10</f>
        <v>50249.91</v>
      </c>
      <c r="I10" s="30">
        <f t="shared" ref="I10:I73" si="1">E10-H10</f>
        <v>59750.09</v>
      </c>
      <c r="J10" s="11" t="s">
        <v>281</v>
      </c>
    </row>
    <row r="11" spans="1:10" x14ac:dyDescent="0.25">
      <c r="A11" s="24">
        <v>3</v>
      </c>
      <c r="B11" s="2" t="s">
        <v>292</v>
      </c>
      <c r="C11" s="75" t="s">
        <v>1081</v>
      </c>
      <c r="D11" s="20" t="s">
        <v>1445</v>
      </c>
      <c r="E11" s="30">
        <v>110000</v>
      </c>
      <c r="F11" s="30">
        <v>16082.87</v>
      </c>
      <c r="G11" s="30">
        <v>16500</v>
      </c>
      <c r="H11" s="30">
        <f t="shared" si="0"/>
        <v>32582.870000000003</v>
      </c>
      <c r="I11" s="30">
        <f t="shared" si="1"/>
        <v>77417.13</v>
      </c>
      <c r="J11" s="11" t="s">
        <v>281</v>
      </c>
    </row>
    <row r="12" spans="1:10" x14ac:dyDescent="0.25">
      <c r="A12" s="24">
        <v>4</v>
      </c>
      <c r="B12" s="2" t="s">
        <v>544</v>
      </c>
      <c r="C12" s="20" t="s">
        <v>1234</v>
      </c>
      <c r="D12" s="20" t="s">
        <v>1445</v>
      </c>
      <c r="E12" s="30">
        <v>3333.33</v>
      </c>
      <c r="F12" s="30">
        <v>0</v>
      </c>
      <c r="G12" s="30">
        <v>0</v>
      </c>
      <c r="H12" s="30">
        <f t="shared" si="0"/>
        <v>0</v>
      </c>
      <c r="I12" s="30">
        <f t="shared" si="1"/>
        <v>3333.33</v>
      </c>
      <c r="J12" s="11" t="s">
        <v>282</v>
      </c>
    </row>
    <row r="13" spans="1:10" x14ac:dyDescent="0.25">
      <c r="A13" s="24">
        <v>5</v>
      </c>
      <c r="B13" s="2" t="s">
        <v>708</v>
      </c>
      <c r="C13" s="20" t="s">
        <v>1234</v>
      </c>
      <c r="D13" s="20" t="s">
        <v>1445</v>
      </c>
      <c r="E13" s="30">
        <v>50000</v>
      </c>
      <c r="F13" s="30">
        <v>2297.25</v>
      </c>
      <c r="G13" s="30">
        <v>0</v>
      </c>
      <c r="H13" s="30">
        <f t="shared" si="0"/>
        <v>2297.25</v>
      </c>
      <c r="I13" s="30">
        <f t="shared" si="1"/>
        <v>47702.75</v>
      </c>
      <c r="J13" s="11" t="s">
        <v>281</v>
      </c>
    </row>
    <row r="14" spans="1:10" x14ac:dyDescent="0.25">
      <c r="A14" s="24">
        <v>6</v>
      </c>
      <c r="B14" s="2" t="s">
        <v>853</v>
      </c>
      <c r="C14" s="20" t="s">
        <v>1234</v>
      </c>
      <c r="D14" s="20" t="s">
        <v>1445</v>
      </c>
      <c r="E14" s="30">
        <v>6666.67</v>
      </c>
      <c r="F14" s="30">
        <v>0</v>
      </c>
      <c r="G14" s="30">
        <v>0</v>
      </c>
      <c r="H14" s="30">
        <f t="shared" si="0"/>
        <v>0</v>
      </c>
      <c r="I14" s="30">
        <f t="shared" si="1"/>
        <v>6666.67</v>
      </c>
      <c r="J14" s="11" t="s">
        <v>281</v>
      </c>
    </row>
    <row r="15" spans="1:10" x14ac:dyDescent="0.25">
      <c r="A15" s="24">
        <v>7</v>
      </c>
      <c r="B15" s="2" t="s">
        <v>1395</v>
      </c>
      <c r="C15" s="20" t="s">
        <v>314</v>
      </c>
      <c r="D15" s="20" t="s">
        <v>1445</v>
      </c>
      <c r="E15" s="30">
        <v>40000</v>
      </c>
      <c r="F15" s="30">
        <v>797.25</v>
      </c>
      <c r="G15" s="30">
        <v>0</v>
      </c>
      <c r="H15" s="30">
        <f t="shared" si="0"/>
        <v>797.25</v>
      </c>
      <c r="I15" s="30">
        <f t="shared" si="1"/>
        <v>39202.75</v>
      </c>
      <c r="J15" s="11" t="s">
        <v>281</v>
      </c>
    </row>
    <row r="16" spans="1:10" x14ac:dyDescent="0.25">
      <c r="A16" s="24">
        <v>8</v>
      </c>
      <c r="B16" s="2" t="s">
        <v>1396</v>
      </c>
      <c r="C16" s="20" t="s">
        <v>1234</v>
      </c>
      <c r="D16" s="20" t="s">
        <v>1445</v>
      </c>
      <c r="E16" s="30">
        <v>60000</v>
      </c>
      <c r="F16" s="30">
        <v>4195.88</v>
      </c>
      <c r="G16" s="30">
        <v>0</v>
      </c>
      <c r="H16" s="30">
        <f t="shared" si="0"/>
        <v>4195.88</v>
      </c>
      <c r="I16" s="30">
        <f t="shared" si="1"/>
        <v>55804.12</v>
      </c>
      <c r="J16" s="11" t="s">
        <v>281</v>
      </c>
    </row>
    <row r="17" spans="1:10" x14ac:dyDescent="0.25">
      <c r="A17" s="24">
        <v>9</v>
      </c>
      <c r="B17" s="2" t="s">
        <v>1397</v>
      </c>
      <c r="C17" s="20" t="s">
        <v>1234</v>
      </c>
      <c r="D17" s="20" t="s">
        <v>1445</v>
      </c>
      <c r="E17" s="30">
        <v>110000</v>
      </c>
      <c r="F17" s="30">
        <v>16082.87</v>
      </c>
      <c r="G17" s="30">
        <v>0</v>
      </c>
      <c r="H17" s="30">
        <f t="shared" si="0"/>
        <v>16082.87</v>
      </c>
      <c r="I17" s="30">
        <f t="shared" si="1"/>
        <v>93917.13</v>
      </c>
      <c r="J17" s="11" t="s">
        <v>281</v>
      </c>
    </row>
    <row r="18" spans="1:10" x14ac:dyDescent="0.25">
      <c r="A18" s="24">
        <v>10</v>
      </c>
      <c r="B18" s="2" t="s">
        <v>1398</v>
      </c>
      <c r="C18" s="20" t="s">
        <v>1234</v>
      </c>
      <c r="D18" s="20" t="s">
        <v>1445</v>
      </c>
      <c r="E18" s="30">
        <v>35000</v>
      </c>
      <c r="F18" s="30">
        <v>47.25</v>
      </c>
      <c r="G18" s="30">
        <v>0</v>
      </c>
      <c r="H18" s="30">
        <f t="shared" si="0"/>
        <v>47.25</v>
      </c>
      <c r="I18" s="30">
        <f t="shared" si="1"/>
        <v>34952.75</v>
      </c>
      <c r="J18" s="11" t="s">
        <v>281</v>
      </c>
    </row>
    <row r="19" spans="1:10" x14ac:dyDescent="0.25">
      <c r="A19" s="24">
        <v>11</v>
      </c>
      <c r="B19" s="2" t="s">
        <v>1399</v>
      </c>
      <c r="C19" s="20" t="s">
        <v>1234</v>
      </c>
      <c r="D19" s="20" t="s">
        <v>1445</v>
      </c>
      <c r="E19" s="30">
        <v>40000</v>
      </c>
      <c r="F19" s="30">
        <v>797.25</v>
      </c>
      <c r="G19" s="30">
        <v>0</v>
      </c>
      <c r="H19" s="30">
        <f t="shared" si="0"/>
        <v>797.25</v>
      </c>
      <c r="I19" s="30">
        <f t="shared" si="1"/>
        <v>39202.75</v>
      </c>
      <c r="J19" s="11" t="s">
        <v>281</v>
      </c>
    </row>
    <row r="20" spans="1:10" x14ac:dyDescent="0.25">
      <c r="A20" s="24">
        <v>12</v>
      </c>
      <c r="B20" s="2" t="s">
        <v>1400</v>
      </c>
      <c r="C20" s="20" t="s">
        <v>1234</v>
      </c>
      <c r="D20" s="20" t="s">
        <v>1445</v>
      </c>
      <c r="E20" s="30">
        <v>130000</v>
      </c>
      <c r="F20" s="30">
        <v>21082.87</v>
      </c>
      <c r="G20" s="30">
        <v>0</v>
      </c>
      <c r="H20" s="30">
        <f t="shared" si="0"/>
        <v>21082.87</v>
      </c>
      <c r="I20" s="30">
        <f t="shared" si="1"/>
        <v>108917.13</v>
      </c>
      <c r="J20" s="11" t="s">
        <v>281</v>
      </c>
    </row>
    <row r="21" spans="1:10" x14ac:dyDescent="0.25">
      <c r="A21" s="24">
        <v>13</v>
      </c>
      <c r="B21" s="2" t="s">
        <v>296</v>
      </c>
      <c r="C21" s="20" t="s">
        <v>179</v>
      </c>
      <c r="D21" s="20" t="s">
        <v>1445</v>
      </c>
      <c r="E21" s="30">
        <v>80000</v>
      </c>
      <c r="F21" s="30">
        <v>8582.8700000000008</v>
      </c>
      <c r="G21" s="30">
        <v>0</v>
      </c>
      <c r="H21" s="30">
        <f t="shared" si="0"/>
        <v>8582.8700000000008</v>
      </c>
      <c r="I21" s="30">
        <f t="shared" si="1"/>
        <v>71417.13</v>
      </c>
      <c r="J21" s="11" t="s">
        <v>281</v>
      </c>
    </row>
    <row r="22" spans="1:10" x14ac:dyDescent="0.25">
      <c r="A22" s="24">
        <v>14</v>
      </c>
      <c r="B22" s="2" t="s">
        <v>861</v>
      </c>
      <c r="C22" s="20" t="s">
        <v>1092</v>
      </c>
      <c r="D22" s="20" t="s">
        <v>1445</v>
      </c>
      <c r="E22" s="30">
        <v>15000</v>
      </c>
      <c r="F22" s="30">
        <v>0</v>
      </c>
      <c r="G22" s="30">
        <v>0</v>
      </c>
      <c r="H22" s="30">
        <f t="shared" si="0"/>
        <v>0</v>
      </c>
      <c r="I22" s="30">
        <f t="shared" si="1"/>
        <v>15000</v>
      </c>
      <c r="J22" s="11" t="s">
        <v>281</v>
      </c>
    </row>
    <row r="23" spans="1:10" x14ac:dyDescent="0.25">
      <c r="A23" s="24">
        <v>15</v>
      </c>
      <c r="B23" s="2" t="s">
        <v>862</v>
      </c>
      <c r="C23" s="20" t="s">
        <v>1092</v>
      </c>
      <c r="D23" s="20" t="s">
        <v>1445</v>
      </c>
      <c r="E23" s="30">
        <v>18000</v>
      </c>
      <c r="F23" s="30">
        <v>0</v>
      </c>
      <c r="G23" s="30">
        <v>0</v>
      </c>
      <c r="H23" s="30">
        <f t="shared" si="0"/>
        <v>0</v>
      </c>
      <c r="I23" s="30">
        <f t="shared" si="1"/>
        <v>18000</v>
      </c>
      <c r="J23" s="11" t="s">
        <v>281</v>
      </c>
    </row>
    <row r="24" spans="1:10" x14ac:dyDescent="0.25">
      <c r="A24" s="24">
        <v>16</v>
      </c>
      <c r="B24" s="2" t="s">
        <v>863</v>
      </c>
      <c r="C24" s="20" t="s">
        <v>1092</v>
      </c>
      <c r="D24" s="20" t="s">
        <v>1445</v>
      </c>
      <c r="E24" s="30">
        <v>15000</v>
      </c>
      <c r="F24" s="30">
        <v>0</v>
      </c>
      <c r="G24" s="30">
        <v>0</v>
      </c>
      <c r="H24" s="30">
        <f t="shared" si="0"/>
        <v>0</v>
      </c>
      <c r="I24" s="30">
        <f t="shared" si="1"/>
        <v>15000</v>
      </c>
      <c r="J24" s="11" t="s">
        <v>282</v>
      </c>
    </row>
    <row r="25" spans="1:10" x14ac:dyDescent="0.25">
      <c r="A25" s="24">
        <v>17</v>
      </c>
      <c r="B25" s="2" t="s">
        <v>864</v>
      </c>
      <c r="C25" s="20" t="s">
        <v>1092</v>
      </c>
      <c r="D25" s="20" t="s">
        <v>1445</v>
      </c>
      <c r="E25" s="30">
        <v>22000</v>
      </c>
      <c r="F25" s="30">
        <v>0</v>
      </c>
      <c r="G25" s="30">
        <v>0</v>
      </c>
      <c r="H25" s="30">
        <f t="shared" si="0"/>
        <v>0</v>
      </c>
      <c r="I25" s="30">
        <f t="shared" si="1"/>
        <v>22000</v>
      </c>
      <c r="J25" s="11" t="s">
        <v>281</v>
      </c>
    </row>
    <row r="26" spans="1:10" x14ac:dyDescent="0.25">
      <c r="A26" s="24">
        <v>18</v>
      </c>
      <c r="B26" s="2" t="s">
        <v>8</v>
      </c>
      <c r="C26" s="20" t="s">
        <v>1092</v>
      </c>
      <c r="D26" s="20" t="s">
        <v>1445</v>
      </c>
      <c r="E26" s="30">
        <v>30000</v>
      </c>
      <c r="F26" s="30">
        <v>0</v>
      </c>
      <c r="G26" s="30">
        <v>4041.93</v>
      </c>
      <c r="H26" s="30">
        <f t="shared" si="0"/>
        <v>4041.93</v>
      </c>
      <c r="I26" s="30">
        <f t="shared" si="1"/>
        <v>25958.07</v>
      </c>
      <c r="J26" s="11" t="s">
        <v>281</v>
      </c>
    </row>
    <row r="27" spans="1:10" x14ac:dyDescent="0.25">
      <c r="A27" s="24">
        <v>19</v>
      </c>
      <c r="B27" s="2" t="s">
        <v>655</v>
      </c>
      <c r="C27" s="20" t="s">
        <v>1092</v>
      </c>
      <c r="D27" s="20" t="s">
        <v>1445</v>
      </c>
      <c r="E27" s="30">
        <v>15000</v>
      </c>
      <c r="F27" s="30">
        <v>0</v>
      </c>
      <c r="G27" s="30">
        <v>6750</v>
      </c>
      <c r="H27" s="30">
        <f t="shared" si="0"/>
        <v>6750</v>
      </c>
      <c r="I27" s="30">
        <f t="shared" si="1"/>
        <v>8250</v>
      </c>
      <c r="J27" s="11" t="s">
        <v>282</v>
      </c>
    </row>
    <row r="28" spans="1:10" x14ac:dyDescent="0.25">
      <c r="A28" s="24">
        <v>20</v>
      </c>
      <c r="B28" s="2" t="s">
        <v>865</v>
      </c>
      <c r="C28" s="20" t="s">
        <v>1092</v>
      </c>
      <c r="D28" s="20" t="s">
        <v>1445</v>
      </c>
      <c r="E28" s="30">
        <v>18000</v>
      </c>
      <c r="F28" s="30">
        <v>0</v>
      </c>
      <c r="G28" s="30">
        <v>0</v>
      </c>
      <c r="H28" s="30">
        <f t="shared" si="0"/>
        <v>0</v>
      </c>
      <c r="I28" s="30">
        <f t="shared" si="1"/>
        <v>18000</v>
      </c>
      <c r="J28" s="11" t="s">
        <v>281</v>
      </c>
    </row>
    <row r="29" spans="1:10" x14ac:dyDescent="0.25">
      <c r="A29" s="24">
        <v>21</v>
      </c>
      <c r="B29" s="2" t="s">
        <v>866</v>
      </c>
      <c r="C29" s="20" t="s">
        <v>1092</v>
      </c>
      <c r="D29" s="20" t="s">
        <v>1445</v>
      </c>
      <c r="E29" s="30">
        <v>15000</v>
      </c>
      <c r="F29" s="30">
        <v>0</v>
      </c>
      <c r="G29" s="30">
        <v>0</v>
      </c>
      <c r="H29" s="30">
        <f t="shared" si="0"/>
        <v>0</v>
      </c>
      <c r="I29" s="30">
        <f t="shared" si="1"/>
        <v>15000</v>
      </c>
      <c r="J29" s="11" t="s">
        <v>281</v>
      </c>
    </row>
    <row r="30" spans="1:10" x14ac:dyDescent="0.25">
      <c r="A30" s="24">
        <v>22</v>
      </c>
      <c r="B30" s="2" t="s">
        <v>867</v>
      </c>
      <c r="C30" s="20" t="s">
        <v>1092</v>
      </c>
      <c r="D30" s="20" t="s">
        <v>1445</v>
      </c>
      <c r="E30" s="30">
        <v>18000</v>
      </c>
      <c r="F30" s="30">
        <v>0</v>
      </c>
      <c r="G30" s="30">
        <v>0</v>
      </c>
      <c r="H30" s="30">
        <f t="shared" si="0"/>
        <v>0</v>
      </c>
      <c r="I30" s="30">
        <f t="shared" si="1"/>
        <v>18000</v>
      </c>
      <c r="J30" s="11" t="s">
        <v>281</v>
      </c>
    </row>
    <row r="31" spans="1:10" x14ac:dyDescent="0.25">
      <c r="A31" s="24">
        <v>23</v>
      </c>
      <c r="B31" s="2" t="s">
        <v>868</v>
      </c>
      <c r="C31" s="20" t="s">
        <v>1092</v>
      </c>
      <c r="D31" s="20" t="s">
        <v>1445</v>
      </c>
      <c r="E31" s="30">
        <v>22000</v>
      </c>
      <c r="F31" s="30">
        <v>0</v>
      </c>
      <c r="G31" s="30">
        <v>0</v>
      </c>
      <c r="H31" s="30">
        <f t="shared" si="0"/>
        <v>0</v>
      </c>
      <c r="I31" s="30">
        <f t="shared" si="1"/>
        <v>22000</v>
      </c>
      <c r="J31" s="11" t="s">
        <v>281</v>
      </c>
    </row>
    <row r="32" spans="1:10" x14ac:dyDescent="0.25">
      <c r="A32" s="24">
        <v>24</v>
      </c>
      <c r="B32" s="2" t="s">
        <v>869</v>
      </c>
      <c r="C32" s="20" t="s">
        <v>1092</v>
      </c>
      <c r="D32" s="20" t="s">
        <v>1445</v>
      </c>
      <c r="E32" s="30">
        <v>18000</v>
      </c>
      <c r="F32" s="30">
        <v>0</v>
      </c>
      <c r="G32" s="30">
        <v>1161.94</v>
      </c>
      <c r="H32" s="30">
        <f t="shared" si="0"/>
        <v>1161.94</v>
      </c>
      <c r="I32" s="30">
        <f t="shared" si="1"/>
        <v>16838.060000000001</v>
      </c>
      <c r="J32" s="11" t="s">
        <v>281</v>
      </c>
    </row>
    <row r="33" spans="1:10" x14ac:dyDescent="0.25">
      <c r="A33" s="24">
        <v>25</v>
      </c>
      <c r="B33" s="2" t="s">
        <v>870</v>
      </c>
      <c r="C33" s="20" t="s">
        <v>1092</v>
      </c>
      <c r="D33" s="20" t="s">
        <v>1445</v>
      </c>
      <c r="E33" s="30">
        <v>15000</v>
      </c>
      <c r="F33" s="30">
        <v>0</v>
      </c>
      <c r="G33" s="30">
        <v>0</v>
      </c>
      <c r="H33" s="30">
        <f t="shared" si="0"/>
        <v>0</v>
      </c>
      <c r="I33" s="30">
        <f t="shared" si="1"/>
        <v>15000</v>
      </c>
      <c r="J33" s="11" t="s">
        <v>281</v>
      </c>
    </row>
    <row r="34" spans="1:10" x14ac:dyDescent="0.25">
      <c r="A34" s="24">
        <v>26</v>
      </c>
      <c r="B34" s="2" t="s">
        <v>871</v>
      </c>
      <c r="C34" s="20" t="s">
        <v>1092</v>
      </c>
      <c r="D34" s="20" t="s">
        <v>1445</v>
      </c>
      <c r="E34" s="30">
        <v>18000</v>
      </c>
      <c r="F34" s="30">
        <v>0</v>
      </c>
      <c r="G34" s="30">
        <v>0</v>
      </c>
      <c r="H34" s="30">
        <f t="shared" si="0"/>
        <v>0</v>
      </c>
      <c r="I34" s="30">
        <f t="shared" si="1"/>
        <v>18000</v>
      </c>
      <c r="J34" s="11" t="s">
        <v>281</v>
      </c>
    </row>
    <row r="35" spans="1:10" x14ac:dyDescent="0.25">
      <c r="A35" s="24">
        <v>27</v>
      </c>
      <c r="B35" s="2" t="s">
        <v>7</v>
      </c>
      <c r="C35" s="20" t="s">
        <v>1092</v>
      </c>
      <c r="D35" s="20" t="s">
        <v>1445</v>
      </c>
      <c r="E35" s="30">
        <v>22000</v>
      </c>
      <c r="F35" s="30">
        <v>0</v>
      </c>
      <c r="G35" s="30">
        <v>1100</v>
      </c>
      <c r="H35" s="30">
        <f t="shared" si="0"/>
        <v>1100</v>
      </c>
      <c r="I35" s="30">
        <f t="shared" si="1"/>
        <v>20900</v>
      </c>
      <c r="J35" s="11" t="s">
        <v>281</v>
      </c>
    </row>
    <row r="36" spans="1:10" x14ac:dyDescent="0.25">
      <c r="A36" s="24">
        <v>28</v>
      </c>
      <c r="B36" s="2" t="s">
        <v>679</v>
      </c>
      <c r="C36" s="20" t="s">
        <v>1092</v>
      </c>
      <c r="D36" s="20" t="s">
        <v>1445</v>
      </c>
      <c r="E36" s="30">
        <v>22000</v>
      </c>
      <c r="F36" s="30">
        <v>0</v>
      </c>
      <c r="G36" s="30">
        <v>0</v>
      </c>
      <c r="H36" s="30">
        <f t="shared" si="0"/>
        <v>0</v>
      </c>
      <c r="I36" s="30">
        <f t="shared" si="1"/>
        <v>22000</v>
      </c>
      <c r="J36" s="11" t="s">
        <v>281</v>
      </c>
    </row>
    <row r="37" spans="1:10" x14ac:dyDescent="0.25">
      <c r="A37" s="24">
        <v>29</v>
      </c>
      <c r="B37" s="2" t="s">
        <v>680</v>
      </c>
      <c r="C37" s="20" t="s">
        <v>1092</v>
      </c>
      <c r="D37" s="20" t="s">
        <v>1445</v>
      </c>
      <c r="E37" s="30">
        <v>22000</v>
      </c>
      <c r="F37" s="30">
        <v>0</v>
      </c>
      <c r="G37" s="30">
        <v>10760.08</v>
      </c>
      <c r="H37" s="30">
        <f t="shared" si="0"/>
        <v>10760.08</v>
      </c>
      <c r="I37" s="30">
        <f t="shared" si="1"/>
        <v>11239.92</v>
      </c>
      <c r="J37" s="11" t="s">
        <v>281</v>
      </c>
    </row>
    <row r="38" spans="1:10" x14ac:dyDescent="0.25">
      <c r="A38" s="24">
        <v>30</v>
      </c>
      <c r="B38" s="2" t="s">
        <v>872</v>
      </c>
      <c r="C38" s="20" t="s">
        <v>1092</v>
      </c>
      <c r="D38" s="20" t="s">
        <v>1445</v>
      </c>
      <c r="E38" s="30">
        <v>25000</v>
      </c>
      <c r="F38" s="30">
        <v>0</v>
      </c>
      <c r="G38" s="30">
        <v>0</v>
      </c>
      <c r="H38" s="30">
        <f t="shared" si="0"/>
        <v>0</v>
      </c>
      <c r="I38" s="30">
        <f t="shared" si="1"/>
        <v>25000</v>
      </c>
      <c r="J38" s="11" t="s">
        <v>281</v>
      </c>
    </row>
    <row r="39" spans="1:10" x14ac:dyDescent="0.25">
      <c r="A39" s="24">
        <v>31</v>
      </c>
      <c r="B39" s="2" t="s">
        <v>873</v>
      </c>
      <c r="C39" s="20" t="s">
        <v>1092</v>
      </c>
      <c r="D39" s="20" t="s">
        <v>1445</v>
      </c>
      <c r="E39" s="30">
        <v>15000</v>
      </c>
      <c r="F39" s="30">
        <v>0</v>
      </c>
      <c r="G39" s="30">
        <v>0</v>
      </c>
      <c r="H39" s="30">
        <f t="shared" si="0"/>
        <v>0</v>
      </c>
      <c r="I39" s="30">
        <f t="shared" si="1"/>
        <v>15000</v>
      </c>
      <c r="J39" s="11" t="s">
        <v>281</v>
      </c>
    </row>
    <row r="40" spans="1:10" x14ac:dyDescent="0.25">
      <c r="A40" s="24">
        <v>32</v>
      </c>
      <c r="B40" s="2" t="s">
        <v>874</v>
      </c>
      <c r="C40" s="20" t="s">
        <v>1092</v>
      </c>
      <c r="D40" s="20" t="s">
        <v>1445</v>
      </c>
      <c r="E40" s="30">
        <v>15000</v>
      </c>
      <c r="F40" s="30">
        <v>0</v>
      </c>
      <c r="G40" s="30">
        <v>0</v>
      </c>
      <c r="H40" s="30">
        <f t="shared" si="0"/>
        <v>0</v>
      </c>
      <c r="I40" s="30">
        <f t="shared" si="1"/>
        <v>15000</v>
      </c>
      <c r="J40" s="11" t="s">
        <v>281</v>
      </c>
    </row>
    <row r="41" spans="1:10" x14ac:dyDescent="0.25">
      <c r="A41" s="24">
        <v>33</v>
      </c>
      <c r="B41" s="2" t="s">
        <v>875</v>
      </c>
      <c r="C41" s="20" t="s">
        <v>1092</v>
      </c>
      <c r="D41" s="20" t="s">
        <v>1445</v>
      </c>
      <c r="E41" s="30">
        <v>15000</v>
      </c>
      <c r="F41" s="30">
        <v>0</v>
      </c>
      <c r="G41" s="30">
        <v>0</v>
      </c>
      <c r="H41" s="30">
        <f t="shared" si="0"/>
        <v>0</v>
      </c>
      <c r="I41" s="30">
        <f t="shared" si="1"/>
        <v>15000</v>
      </c>
      <c r="J41" s="11" t="s">
        <v>281</v>
      </c>
    </row>
    <row r="42" spans="1:10" x14ac:dyDescent="0.25">
      <c r="A42" s="24">
        <v>34</v>
      </c>
      <c r="B42" s="2" t="s">
        <v>876</v>
      </c>
      <c r="C42" s="20" t="s">
        <v>1092</v>
      </c>
      <c r="D42" s="20" t="s">
        <v>1445</v>
      </c>
      <c r="E42" s="30">
        <v>15000</v>
      </c>
      <c r="F42" s="30">
        <v>0</v>
      </c>
      <c r="G42" s="30">
        <v>0</v>
      </c>
      <c r="H42" s="30">
        <f t="shared" si="0"/>
        <v>0</v>
      </c>
      <c r="I42" s="30">
        <f t="shared" si="1"/>
        <v>15000</v>
      </c>
      <c r="J42" s="11" t="s">
        <v>281</v>
      </c>
    </row>
    <row r="43" spans="1:10" x14ac:dyDescent="0.25">
      <c r="A43" s="24">
        <v>35</v>
      </c>
      <c r="B43" s="2" t="s">
        <v>877</v>
      </c>
      <c r="C43" s="20" t="s">
        <v>1092</v>
      </c>
      <c r="D43" s="20" t="s">
        <v>1445</v>
      </c>
      <c r="E43" s="30">
        <v>15000</v>
      </c>
      <c r="F43" s="30">
        <v>0</v>
      </c>
      <c r="G43" s="30">
        <v>0</v>
      </c>
      <c r="H43" s="30">
        <f t="shared" si="0"/>
        <v>0</v>
      </c>
      <c r="I43" s="30">
        <f t="shared" si="1"/>
        <v>15000</v>
      </c>
      <c r="J43" s="11" t="s">
        <v>281</v>
      </c>
    </row>
    <row r="44" spans="1:10" x14ac:dyDescent="0.25">
      <c r="A44" s="24">
        <v>36</v>
      </c>
      <c r="B44" s="2" t="s">
        <v>878</v>
      </c>
      <c r="C44" s="20" t="s">
        <v>1092</v>
      </c>
      <c r="D44" s="20" t="s">
        <v>1445</v>
      </c>
      <c r="E44" s="30">
        <v>15000</v>
      </c>
      <c r="F44" s="30">
        <v>0</v>
      </c>
      <c r="G44" s="30">
        <v>0</v>
      </c>
      <c r="H44" s="30">
        <f t="shared" si="0"/>
        <v>0</v>
      </c>
      <c r="I44" s="30">
        <f t="shared" si="1"/>
        <v>15000</v>
      </c>
      <c r="J44" s="11" t="s">
        <v>281</v>
      </c>
    </row>
    <row r="45" spans="1:10" x14ac:dyDescent="0.25">
      <c r="A45" s="24">
        <v>37</v>
      </c>
      <c r="B45" s="2" t="s">
        <v>879</v>
      </c>
      <c r="C45" s="20" t="s">
        <v>1092</v>
      </c>
      <c r="D45" s="20" t="s">
        <v>1445</v>
      </c>
      <c r="E45" s="30">
        <v>15000</v>
      </c>
      <c r="F45" s="30">
        <v>0</v>
      </c>
      <c r="G45" s="30">
        <v>0</v>
      </c>
      <c r="H45" s="30">
        <f t="shared" si="0"/>
        <v>0</v>
      </c>
      <c r="I45" s="30">
        <f t="shared" si="1"/>
        <v>15000</v>
      </c>
      <c r="J45" s="11" t="s">
        <v>281</v>
      </c>
    </row>
    <row r="46" spans="1:10" x14ac:dyDescent="0.25">
      <c r="A46" s="24">
        <v>38</v>
      </c>
      <c r="B46" s="2" t="s">
        <v>880</v>
      </c>
      <c r="C46" s="20" t="s">
        <v>1092</v>
      </c>
      <c r="D46" s="20" t="s">
        <v>1445</v>
      </c>
      <c r="E46" s="30">
        <v>18000</v>
      </c>
      <c r="F46" s="30">
        <v>0</v>
      </c>
      <c r="G46" s="30">
        <v>0</v>
      </c>
      <c r="H46" s="30">
        <f t="shared" si="0"/>
        <v>0</v>
      </c>
      <c r="I46" s="30">
        <f t="shared" si="1"/>
        <v>18000</v>
      </c>
      <c r="J46" s="11" t="s">
        <v>281</v>
      </c>
    </row>
    <row r="47" spans="1:10" x14ac:dyDescent="0.25">
      <c r="A47" s="24">
        <v>39</v>
      </c>
      <c r="B47" s="2" t="s">
        <v>293</v>
      </c>
      <c r="C47" s="20" t="s">
        <v>1092</v>
      </c>
      <c r="D47" s="20" t="s">
        <v>1445</v>
      </c>
      <c r="E47" s="30">
        <v>2000</v>
      </c>
      <c r="F47" s="30">
        <v>0</v>
      </c>
      <c r="G47" s="30">
        <v>0</v>
      </c>
      <c r="H47" s="30">
        <f t="shared" si="0"/>
        <v>0</v>
      </c>
      <c r="I47" s="30">
        <f t="shared" si="1"/>
        <v>2000</v>
      </c>
      <c r="J47" s="11" t="s">
        <v>281</v>
      </c>
    </row>
    <row r="48" spans="1:10" x14ac:dyDescent="0.25">
      <c r="A48" s="24">
        <v>40</v>
      </c>
      <c r="B48" s="2" t="s">
        <v>881</v>
      </c>
      <c r="C48" s="20" t="s">
        <v>1092</v>
      </c>
      <c r="D48" s="20" t="s">
        <v>1445</v>
      </c>
      <c r="E48" s="30">
        <v>15000</v>
      </c>
      <c r="F48" s="30">
        <v>0</v>
      </c>
      <c r="G48" s="30">
        <v>0</v>
      </c>
      <c r="H48" s="30">
        <f t="shared" si="0"/>
        <v>0</v>
      </c>
      <c r="I48" s="30">
        <f t="shared" si="1"/>
        <v>15000</v>
      </c>
      <c r="J48" s="11" t="s">
        <v>281</v>
      </c>
    </row>
    <row r="49" spans="1:10" x14ac:dyDescent="0.25">
      <c r="A49" s="24">
        <v>41</v>
      </c>
      <c r="B49" s="2" t="s">
        <v>882</v>
      </c>
      <c r="C49" s="20" t="s">
        <v>1092</v>
      </c>
      <c r="D49" s="20" t="s">
        <v>1445</v>
      </c>
      <c r="E49" s="30">
        <v>22000</v>
      </c>
      <c r="F49" s="30">
        <v>0</v>
      </c>
      <c r="G49" s="30">
        <v>0</v>
      </c>
      <c r="H49" s="30">
        <f t="shared" si="0"/>
        <v>0</v>
      </c>
      <c r="I49" s="30">
        <f t="shared" si="1"/>
        <v>22000</v>
      </c>
      <c r="J49" s="11" t="s">
        <v>281</v>
      </c>
    </row>
    <row r="50" spans="1:10" x14ac:dyDescent="0.25">
      <c r="A50" s="24">
        <v>42</v>
      </c>
      <c r="B50" s="2" t="s">
        <v>883</v>
      </c>
      <c r="C50" s="20" t="s">
        <v>1092</v>
      </c>
      <c r="D50" s="20" t="s">
        <v>1445</v>
      </c>
      <c r="E50" s="30">
        <v>22000</v>
      </c>
      <c r="F50" s="30">
        <v>0</v>
      </c>
      <c r="G50" s="30">
        <v>0</v>
      </c>
      <c r="H50" s="30">
        <f t="shared" si="0"/>
        <v>0</v>
      </c>
      <c r="I50" s="30">
        <f t="shared" si="1"/>
        <v>22000</v>
      </c>
      <c r="J50" s="11" t="s">
        <v>281</v>
      </c>
    </row>
    <row r="51" spans="1:10" x14ac:dyDescent="0.25">
      <c r="A51" s="24">
        <v>43</v>
      </c>
      <c r="B51" s="2" t="s">
        <v>294</v>
      </c>
      <c r="C51" s="20" t="s">
        <v>1092</v>
      </c>
      <c r="D51" s="20" t="s">
        <v>1445</v>
      </c>
      <c r="E51" s="30">
        <v>18000</v>
      </c>
      <c r="F51" s="30">
        <v>0</v>
      </c>
      <c r="G51" s="30">
        <v>9655.74</v>
      </c>
      <c r="H51" s="30">
        <f t="shared" si="0"/>
        <v>9655.74</v>
      </c>
      <c r="I51" s="30">
        <f t="shared" si="1"/>
        <v>8344.26</v>
      </c>
      <c r="J51" s="11" t="s">
        <v>281</v>
      </c>
    </row>
    <row r="52" spans="1:10" x14ac:dyDescent="0.25">
      <c r="A52" s="24">
        <v>44</v>
      </c>
      <c r="B52" s="2" t="s">
        <v>9</v>
      </c>
      <c r="C52" s="20" t="s">
        <v>1092</v>
      </c>
      <c r="D52" s="20" t="s">
        <v>1445</v>
      </c>
      <c r="E52" s="30">
        <v>40000</v>
      </c>
      <c r="F52" s="30">
        <v>797.25</v>
      </c>
      <c r="G52" s="30">
        <v>6000</v>
      </c>
      <c r="H52" s="30">
        <f t="shared" si="0"/>
        <v>6797.25</v>
      </c>
      <c r="I52" s="30">
        <f t="shared" si="1"/>
        <v>33202.75</v>
      </c>
      <c r="J52" s="11" t="s">
        <v>281</v>
      </c>
    </row>
    <row r="53" spans="1:10" x14ac:dyDescent="0.25">
      <c r="A53" s="24">
        <v>45</v>
      </c>
      <c r="B53" s="2" t="s">
        <v>681</v>
      </c>
      <c r="C53" s="20" t="s">
        <v>1092</v>
      </c>
      <c r="D53" s="20" t="s">
        <v>1445</v>
      </c>
      <c r="E53" s="30">
        <v>18000</v>
      </c>
      <c r="F53" s="30">
        <v>0</v>
      </c>
      <c r="G53" s="30">
        <v>0</v>
      </c>
      <c r="H53" s="30">
        <f t="shared" si="0"/>
        <v>0</v>
      </c>
      <c r="I53" s="30">
        <f t="shared" si="1"/>
        <v>18000</v>
      </c>
      <c r="J53" s="11" t="s">
        <v>281</v>
      </c>
    </row>
    <row r="54" spans="1:10" x14ac:dyDescent="0.25">
      <c r="A54" s="24">
        <v>46</v>
      </c>
      <c r="B54" s="2" t="s">
        <v>295</v>
      </c>
      <c r="C54" s="20" t="s">
        <v>1092</v>
      </c>
      <c r="D54" s="20" t="s">
        <v>1445</v>
      </c>
      <c r="E54" s="30">
        <v>22000</v>
      </c>
      <c r="F54" s="30">
        <v>0</v>
      </c>
      <c r="G54" s="30">
        <v>5510.51</v>
      </c>
      <c r="H54" s="30">
        <f t="shared" si="0"/>
        <v>5510.51</v>
      </c>
      <c r="I54" s="30">
        <f t="shared" si="1"/>
        <v>16489.489999999998</v>
      </c>
      <c r="J54" s="11" t="s">
        <v>281</v>
      </c>
    </row>
    <row r="55" spans="1:10" x14ac:dyDescent="0.25">
      <c r="A55" s="24">
        <v>47</v>
      </c>
      <c r="B55" s="2" t="s">
        <v>656</v>
      </c>
      <c r="C55" s="20" t="s">
        <v>1092</v>
      </c>
      <c r="D55" s="20" t="s">
        <v>1445</v>
      </c>
      <c r="E55" s="30">
        <v>22000</v>
      </c>
      <c r="F55" s="30">
        <v>0</v>
      </c>
      <c r="G55" s="30">
        <v>3552.1800000000003</v>
      </c>
      <c r="H55" s="30">
        <f t="shared" si="0"/>
        <v>3552.1800000000003</v>
      </c>
      <c r="I55" s="30">
        <f t="shared" si="1"/>
        <v>18447.82</v>
      </c>
      <c r="J55" s="11" t="s">
        <v>281</v>
      </c>
    </row>
    <row r="56" spans="1:10" x14ac:dyDescent="0.25">
      <c r="A56" s="24">
        <v>48</v>
      </c>
      <c r="B56" s="2" t="s">
        <v>884</v>
      </c>
      <c r="C56" s="20" t="s">
        <v>1092</v>
      </c>
      <c r="D56" s="20" t="s">
        <v>1445</v>
      </c>
      <c r="E56" s="30">
        <v>25000</v>
      </c>
      <c r="F56" s="30">
        <v>0</v>
      </c>
      <c r="G56" s="30">
        <v>0</v>
      </c>
      <c r="H56" s="30">
        <f t="shared" si="0"/>
        <v>0</v>
      </c>
      <c r="I56" s="30">
        <f t="shared" si="1"/>
        <v>25000</v>
      </c>
      <c r="J56" s="11" t="s">
        <v>281</v>
      </c>
    </row>
    <row r="57" spans="1:10" x14ac:dyDescent="0.25">
      <c r="A57" s="24">
        <v>49</v>
      </c>
      <c r="B57" s="2" t="s">
        <v>885</v>
      </c>
      <c r="C57" s="20" t="s">
        <v>1092</v>
      </c>
      <c r="D57" s="20" t="s">
        <v>1445</v>
      </c>
      <c r="E57" s="30">
        <v>15000</v>
      </c>
      <c r="F57" s="30">
        <v>0</v>
      </c>
      <c r="G57" s="30">
        <v>4500</v>
      </c>
      <c r="H57" s="30">
        <f t="shared" si="0"/>
        <v>4500</v>
      </c>
      <c r="I57" s="30">
        <f t="shared" si="1"/>
        <v>10500</v>
      </c>
      <c r="J57" s="11" t="s">
        <v>281</v>
      </c>
    </row>
    <row r="58" spans="1:10" x14ac:dyDescent="0.25">
      <c r="A58" s="24">
        <v>50</v>
      </c>
      <c r="B58" s="2" t="s">
        <v>682</v>
      </c>
      <c r="C58" s="20" t="s">
        <v>1092</v>
      </c>
      <c r="D58" s="20" t="s">
        <v>1445</v>
      </c>
      <c r="E58" s="30">
        <v>22000</v>
      </c>
      <c r="F58" s="30">
        <v>0</v>
      </c>
      <c r="G58" s="30">
        <v>5366.23</v>
      </c>
      <c r="H58" s="30">
        <f t="shared" si="0"/>
        <v>5366.23</v>
      </c>
      <c r="I58" s="30">
        <f t="shared" si="1"/>
        <v>16633.77</v>
      </c>
      <c r="J58" s="11" t="s">
        <v>281</v>
      </c>
    </row>
    <row r="59" spans="1:10" x14ac:dyDescent="0.25">
      <c r="A59" s="24">
        <v>51</v>
      </c>
      <c r="B59" s="2" t="s">
        <v>14</v>
      </c>
      <c r="C59" s="20" t="s">
        <v>1092</v>
      </c>
      <c r="D59" s="20" t="s">
        <v>1445</v>
      </c>
      <c r="E59" s="30">
        <v>40000</v>
      </c>
      <c r="F59" s="30">
        <v>797.25</v>
      </c>
      <c r="G59" s="30">
        <v>9741.7000000000007</v>
      </c>
      <c r="H59" s="30">
        <f t="shared" si="0"/>
        <v>10538.95</v>
      </c>
      <c r="I59" s="30">
        <f t="shared" si="1"/>
        <v>29461.05</v>
      </c>
      <c r="J59" s="11" t="s">
        <v>281</v>
      </c>
    </row>
    <row r="60" spans="1:10" x14ac:dyDescent="0.25">
      <c r="A60" s="24">
        <v>52</v>
      </c>
      <c r="B60" s="2" t="s">
        <v>886</v>
      </c>
      <c r="C60" s="20" t="s">
        <v>1092</v>
      </c>
      <c r="D60" s="20" t="s">
        <v>1445</v>
      </c>
      <c r="E60" s="30">
        <v>25000</v>
      </c>
      <c r="F60" s="30">
        <v>0</v>
      </c>
      <c r="G60" s="30">
        <v>0</v>
      </c>
      <c r="H60" s="30">
        <f t="shared" si="0"/>
        <v>0</v>
      </c>
      <c r="I60" s="30">
        <f t="shared" si="1"/>
        <v>25000</v>
      </c>
      <c r="J60" s="11" t="s">
        <v>282</v>
      </c>
    </row>
    <row r="61" spans="1:10" x14ac:dyDescent="0.25">
      <c r="A61" s="24">
        <v>53</v>
      </c>
      <c r="B61" s="2" t="s">
        <v>887</v>
      </c>
      <c r="C61" s="20" t="s">
        <v>1092</v>
      </c>
      <c r="D61" s="20" t="s">
        <v>1445</v>
      </c>
      <c r="E61" s="30">
        <v>29500</v>
      </c>
      <c r="F61" s="30">
        <v>0</v>
      </c>
      <c r="G61" s="30">
        <v>0</v>
      </c>
      <c r="H61" s="30">
        <f t="shared" si="0"/>
        <v>0</v>
      </c>
      <c r="I61" s="30">
        <f t="shared" si="1"/>
        <v>29500</v>
      </c>
      <c r="J61" s="11" t="s">
        <v>281</v>
      </c>
    </row>
    <row r="62" spans="1:10" x14ac:dyDescent="0.25">
      <c r="A62" s="24">
        <v>54</v>
      </c>
      <c r="B62" s="2" t="s">
        <v>888</v>
      </c>
      <c r="C62" s="20" t="s">
        <v>1092</v>
      </c>
      <c r="D62" s="20" t="s">
        <v>1445</v>
      </c>
      <c r="E62" s="30">
        <v>15000</v>
      </c>
      <c r="F62" s="30">
        <v>0</v>
      </c>
      <c r="G62" s="30">
        <v>0</v>
      </c>
      <c r="H62" s="30">
        <f t="shared" si="0"/>
        <v>0</v>
      </c>
      <c r="I62" s="30">
        <f t="shared" si="1"/>
        <v>15000</v>
      </c>
      <c r="J62" s="11" t="s">
        <v>281</v>
      </c>
    </row>
    <row r="63" spans="1:10" x14ac:dyDescent="0.25">
      <c r="A63" s="24">
        <v>55</v>
      </c>
      <c r="B63" s="2" t="s">
        <v>683</v>
      </c>
      <c r="C63" s="20" t="s">
        <v>1092</v>
      </c>
      <c r="D63" s="20" t="s">
        <v>1445</v>
      </c>
      <c r="E63" s="30">
        <v>22000</v>
      </c>
      <c r="F63" s="30">
        <v>0</v>
      </c>
      <c r="G63" s="30">
        <v>4383.82</v>
      </c>
      <c r="H63" s="30">
        <f t="shared" si="0"/>
        <v>4383.82</v>
      </c>
      <c r="I63" s="30">
        <f t="shared" si="1"/>
        <v>17616.18</v>
      </c>
      <c r="J63" s="11" t="s">
        <v>281</v>
      </c>
    </row>
    <row r="64" spans="1:10" x14ac:dyDescent="0.25">
      <c r="A64" s="24">
        <v>56</v>
      </c>
      <c r="B64" s="2" t="s">
        <v>889</v>
      </c>
      <c r="C64" s="20" t="s">
        <v>1092</v>
      </c>
      <c r="D64" s="20" t="s">
        <v>1445</v>
      </c>
      <c r="E64" s="30">
        <v>22000</v>
      </c>
      <c r="F64" s="30">
        <v>0</v>
      </c>
      <c r="G64" s="30">
        <v>9843.9</v>
      </c>
      <c r="H64" s="30">
        <f t="shared" si="0"/>
        <v>9843.9</v>
      </c>
      <c r="I64" s="30">
        <f t="shared" si="1"/>
        <v>12156.1</v>
      </c>
      <c r="J64" s="11" t="s">
        <v>281</v>
      </c>
    </row>
    <row r="65" spans="1:10" x14ac:dyDescent="0.25">
      <c r="A65" s="24">
        <v>57</v>
      </c>
      <c r="B65" s="2" t="s">
        <v>684</v>
      </c>
      <c r="C65" s="20" t="s">
        <v>1092</v>
      </c>
      <c r="D65" s="20" t="s">
        <v>1445</v>
      </c>
      <c r="E65" s="30">
        <v>30000</v>
      </c>
      <c r="F65" s="30">
        <v>0</v>
      </c>
      <c r="G65" s="30">
        <v>7001.67</v>
      </c>
      <c r="H65" s="30">
        <f t="shared" si="0"/>
        <v>7001.67</v>
      </c>
      <c r="I65" s="30">
        <f t="shared" si="1"/>
        <v>22998.33</v>
      </c>
      <c r="J65" s="11" t="s">
        <v>281</v>
      </c>
    </row>
    <row r="66" spans="1:10" x14ac:dyDescent="0.25">
      <c r="A66" s="24">
        <v>58</v>
      </c>
      <c r="B66" s="2" t="s">
        <v>890</v>
      </c>
      <c r="C66" s="20" t="s">
        <v>1092</v>
      </c>
      <c r="D66" s="20" t="s">
        <v>1445</v>
      </c>
      <c r="E66" s="30">
        <v>15000</v>
      </c>
      <c r="F66" s="30">
        <v>0</v>
      </c>
      <c r="G66" s="30">
        <v>0</v>
      </c>
      <c r="H66" s="30">
        <f t="shared" si="0"/>
        <v>0</v>
      </c>
      <c r="I66" s="30">
        <f t="shared" si="1"/>
        <v>15000</v>
      </c>
      <c r="J66" s="11" t="s">
        <v>281</v>
      </c>
    </row>
    <row r="67" spans="1:10" x14ac:dyDescent="0.25">
      <c r="A67" s="24">
        <v>59</v>
      </c>
      <c r="B67" s="2" t="s">
        <v>891</v>
      </c>
      <c r="C67" s="20" t="s">
        <v>1092</v>
      </c>
      <c r="D67" s="20" t="s">
        <v>1445</v>
      </c>
      <c r="E67" s="30">
        <v>22000</v>
      </c>
      <c r="F67" s="30">
        <v>0</v>
      </c>
      <c r="G67" s="30">
        <v>0</v>
      </c>
      <c r="H67" s="30">
        <f t="shared" si="0"/>
        <v>0</v>
      </c>
      <c r="I67" s="30">
        <f t="shared" si="1"/>
        <v>22000</v>
      </c>
      <c r="J67" s="11" t="s">
        <v>281</v>
      </c>
    </row>
    <row r="68" spans="1:10" x14ac:dyDescent="0.25">
      <c r="A68" s="24">
        <v>60</v>
      </c>
      <c r="B68" s="2" t="s">
        <v>685</v>
      </c>
      <c r="C68" s="20" t="s">
        <v>1092</v>
      </c>
      <c r="D68" s="20" t="s">
        <v>1445</v>
      </c>
      <c r="E68" s="30">
        <v>18000</v>
      </c>
      <c r="F68" s="30">
        <v>0</v>
      </c>
      <c r="G68" s="30">
        <v>4939.49</v>
      </c>
      <c r="H68" s="30">
        <f t="shared" si="0"/>
        <v>4939.49</v>
      </c>
      <c r="I68" s="30">
        <f t="shared" si="1"/>
        <v>13060.51</v>
      </c>
      <c r="J68" s="11" t="s">
        <v>281</v>
      </c>
    </row>
    <row r="69" spans="1:10" x14ac:dyDescent="0.25">
      <c r="A69" s="24">
        <v>61</v>
      </c>
      <c r="B69" s="2" t="s">
        <v>892</v>
      </c>
      <c r="C69" s="20" t="s">
        <v>1092</v>
      </c>
      <c r="D69" s="20" t="s">
        <v>1445</v>
      </c>
      <c r="E69" s="30">
        <v>29400</v>
      </c>
      <c r="F69" s="30">
        <v>0</v>
      </c>
      <c r="G69" s="30">
        <v>0</v>
      </c>
      <c r="H69" s="30">
        <f t="shared" si="0"/>
        <v>0</v>
      </c>
      <c r="I69" s="30">
        <f t="shared" si="1"/>
        <v>29400</v>
      </c>
      <c r="J69" s="11" t="s">
        <v>281</v>
      </c>
    </row>
    <row r="70" spans="1:10" x14ac:dyDescent="0.25">
      <c r="A70" s="24">
        <v>62</v>
      </c>
      <c r="B70" s="2" t="s">
        <v>893</v>
      </c>
      <c r="C70" s="20" t="s">
        <v>1092</v>
      </c>
      <c r="D70" s="20" t="s">
        <v>1445</v>
      </c>
      <c r="E70" s="30">
        <v>18000</v>
      </c>
      <c r="F70" s="30">
        <v>0</v>
      </c>
      <c r="G70" s="30">
        <v>0</v>
      </c>
      <c r="H70" s="30">
        <f t="shared" si="0"/>
        <v>0</v>
      </c>
      <c r="I70" s="30">
        <f t="shared" si="1"/>
        <v>18000</v>
      </c>
      <c r="J70" s="11" t="s">
        <v>281</v>
      </c>
    </row>
    <row r="71" spans="1:10" x14ac:dyDescent="0.25">
      <c r="A71" s="24">
        <v>63</v>
      </c>
      <c r="B71" s="2" t="s">
        <v>894</v>
      </c>
      <c r="C71" s="20" t="s">
        <v>1092</v>
      </c>
      <c r="D71" s="20" t="s">
        <v>1445</v>
      </c>
      <c r="E71" s="30">
        <v>18000</v>
      </c>
      <c r="F71" s="30">
        <v>0</v>
      </c>
      <c r="G71" s="30">
        <v>2880</v>
      </c>
      <c r="H71" s="30">
        <f t="shared" si="0"/>
        <v>2880</v>
      </c>
      <c r="I71" s="30">
        <f t="shared" si="1"/>
        <v>15120</v>
      </c>
      <c r="J71" s="11" t="s">
        <v>281</v>
      </c>
    </row>
    <row r="72" spans="1:10" x14ac:dyDescent="0.25">
      <c r="A72" s="24">
        <v>64</v>
      </c>
      <c r="B72" s="2" t="s">
        <v>895</v>
      </c>
      <c r="C72" s="20" t="s">
        <v>1092</v>
      </c>
      <c r="D72" s="20" t="s">
        <v>1445</v>
      </c>
      <c r="E72" s="30">
        <v>18000</v>
      </c>
      <c r="F72" s="30">
        <v>0</v>
      </c>
      <c r="G72" s="30">
        <v>7589.2</v>
      </c>
      <c r="H72" s="30">
        <f t="shared" si="0"/>
        <v>7589.2</v>
      </c>
      <c r="I72" s="30">
        <f t="shared" si="1"/>
        <v>10410.799999999999</v>
      </c>
      <c r="J72" s="11" t="s">
        <v>281</v>
      </c>
    </row>
    <row r="73" spans="1:10" x14ac:dyDescent="0.25">
      <c r="A73" s="24">
        <v>65</v>
      </c>
      <c r="B73" s="2" t="s">
        <v>896</v>
      </c>
      <c r="C73" s="20" t="s">
        <v>1092</v>
      </c>
      <c r="D73" s="20" t="s">
        <v>1445</v>
      </c>
      <c r="E73" s="30">
        <v>15000</v>
      </c>
      <c r="F73" s="30">
        <v>0</v>
      </c>
      <c r="G73" s="30">
        <v>0</v>
      </c>
      <c r="H73" s="30">
        <f t="shared" si="0"/>
        <v>0</v>
      </c>
      <c r="I73" s="30">
        <f t="shared" si="1"/>
        <v>15000</v>
      </c>
      <c r="J73" s="11" t="s">
        <v>281</v>
      </c>
    </row>
    <row r="74" spans="1:10" x14ac:dyDescent="0.25">
      <c r="A74" s="24">
        <v>66</v>
      </c>
      <c r="B74" s="2" t="s">
        <v>897</v>
      </c>
      <c r="C74" s="20" t="s">
        <v>1092</v>
      </c>
      <c r="D74" s="20" t="s">
        <v>1445</v>
      </c>
      <c r="E74" s="30">
        <v>15000</v>
      </c>
      <c r="F74" s="30">
        <v>0</v>
      </c>
      <c r="G74" s="30">
        <v>0</v>
      </c>
      <c r="H74" s="30">
        <f t="shared" ref="H74:H137" si="2">F74+G74</f>
        <v>0</v>
      </c>
      <c r="I74" s="30">
        <f t="shared" ref="I74:I137" si="3">E74-H74</f>
        <v>15000</v>
      </c>
      <c r="J74" s="11" t="s">
        <v>281</v>
      </c>
    </row>
    <row r="75" spans="1:10" x14ac:dyDescent="0.25">
      <c r="A75" s="24">
        <v>67</v>
      </c>
      <c r="B75" s="2" t="s">
        <v>898</v>
      </c>
      <c r="C75" s="20" t="s">
        <v>1092</v>
      </c>
      <c r="D75" s="20" t="s">
        <v>1445</v>
      </c>
      <c r="E75" s="30">
        <v>2500</v>
      </c>
      <c r="F75" s="30">
        <v>0</v>
      </c>
      <c r="G75" s="30">
        <v>0</v>
      </c>
      <c r="H75" s="30">
        <f t="shared" si="2"/>
        <v>0</v>
      </c>
      <c r="I75" s="30">
        <f t="shared" si="3"/>
        <v>2500</v>
      </c>
      <c r="J75" s="11" t="s">
        <v>281</v>
      </c>
    </row>
    <row r="76" spans="1:10" x14ac:dyDescent="0.25">
      <c r="A76" s="24">
        <v>68</v>
      </c>
      <c r="B76" s="2" t="s">
        <v>899</v>
      </c>
      <c r="C76" s="20" t="s">
        <v>1092</v>
      </c>
      <c r="D76" s="20" t="s">
        <v>1445</v>
      </c>
      <c r="E76" s="30">
        <v>18000</v>
      </c>
      <c r="F76" s="30">
        <v>0</v>
      </c>
      <c r="G76" s="30">
        <v>0</v>
      </c>
      <c r="H76" s="30">
        <f t="shared" si="2"/>
        <v>0</v>
      </c>
      <c r="I76" s="30">
        <f t="shared" si="3"/>
        <v>18000</v>
      </c>
      <c r="J76" s="11" t="s">
        <v>281</v>
      </c>
    </row>
    <row r="77" spans="1:10" x14ac:dyDescent="0.25">
      <c r="A77" s="24">
        <v>69</v>
      </c>
      <c r="B77" s="2" t="s">
        <v>900</v>
      </c>
      <c r="C77" s="20" t="s">
        <v>1092</v>
      </c>
      <c r="D77" s="20" t="s">
        <v>1445</v>
      </c>
      <c r="E77" s="30">
        <v>18000</v>
      </c>
      <c r="F77" s="30">
        <v>0</v>
      </c>
      <c r="G77" s="30">
        <v>0</v>
      </c>
      <c r="H77" s="30">
        <f t="shared" si="2"/>
        <v>0</v>
      </c>
      <c r="I77" s="30">
        <f t="shared" si="3"/>
        <v>18000</v>
      </c>
      <c r="J77" s="11" t="s">
        <v>281</v>
      </c>
    </row>
    <row r="78" spans="1:10" x14ac:dyDescent="0.25">
      <c r="A78" s="24">
        <v>70</v>
      </c>
      <c r="B78" s="2" t="s">
        <v>654</v>
      </c>
      <c r="C78" s="20" t="s">
        <v>1092</v>
      </c>
      <c r="D78" s="20" t="s">
        <v>1445</v>
      </c>
      <c r="E78" s="30">
        <v>22000</v>
      </c>
      <c r="F78" s="30">
        <v>0</v>
      </c>
      <c r="G78" s="30">
        <v>4915.42</v>
      </c>
      <c r="H78" s="30">
        <f t="shared" si="2"/>
        <v>4915.42</v>
      </c>
      <c r="I78" s="30">
        <f t="shared" si="3"/>
        <v>17084.580000000002</v>
      </c>
      <c r="J78" s="11" t="s">
        <v>281</v>
      </c>
    </row>
    <row r="79" spans="1:10" x14ac:dyDescent="0.25">
      <c r="A79" s="24">
        <v>71</v>
      </c>
      <c r="B79" s="2" t="s">
        <v>901</v>
      </c>
      <c r="C79" s="20" t="s">
        <v>1092</v>
      </c>
      <c r="D79" s="20" t="s">
        <v>1445</v>
      </c>
      <c r="E79" s="30">
        <v>15000</v>
      </c>
      <c r="F79" s="30">
        <v>0</v>
      </c>
      <c r="G79" s="30">
        <v>0</v>
      </c>
      <c r="H79" s="30">
        <f t="shared" si="2"/>
        <v>0</v>
      </c>
      <c r="I79" s="30">
        <f t="shared" si="3"/>
        <v>15000</v>
      </c>
      <c r="J79" s="11" t="s">
        <v>281</v>
      </c>
    </row>
    <row r="80" spans="1:10" x14ac:dyDescent="0.25">
      <c r="A80" s="24">
        <v>72</v>
      </c>
      <c r="B80" s="2" t="s">
        <v>902</v>
      </c>
      <c r="C80" s="20" t="s">
        <v>1092</v>
      </c>
      <c r="D80" s="20" t="s">
        <v>1445</v>
      </c>
      <c r="E80" s="30">
        <v>18000</v>
      </c>
      <c r="F80" s="30">
        <v>0</v>
      </c>
      <c r="G80" s="30">
        <v>0</v>
      </c>
      <c r="H80" s="30">
        <f t="shared" si="2"/>
        <v>0</v>
      </c>
      <c r="I80" s="30">
        <f t="shared" si="3"/>
        <v>18000</v>
      </c>
      <c r="J80" s="11" t="s">
        <v>281</v>
      </c>
    </row>
    <row r="81" spans="1:10" x14ac:dyDescent="0.25">
      <c r="A81" s="24">
        <v>73</v>
      </c>
      <c r="B81" s="2" t="s">
        <v>297</v>
      </c>
      <c r="C81" s="20" t="s">
        <v>1092</v>
      </c>
      <c r="D81" s="20" t="s">
        <v>1445</v>
      </c>
      <c r="E81" s="30">
        <v>18000</v>
      </c>
      <c r="F81" s="30">
        <v>0</v>
      </c>
      <c r="G81" s="30">
        <v>3060</v>
      </c>
      <c r="H81" s="30">
        <f t="shared" si="2"/>
        <v>3060</v>
      </c>
      <c r="I81" s="30">
        <f t="shared" si="3"/>
        <v>14940</v>
      </c>
      <c r="J81" s="11" t="s">
        <v>281</v>
      </c>
    </row>
    <row r="82" spans="1:10" x14ac:dyDescent="0.25">
      <c r="A82" s="24">
        <v>74</v>
      </c>
      <c r="B82" s="2" t="s">
        <v>903</v>
      </c>
      <c r="C82" s="20" t="s">
        <v>1092</v>
      </c>
      <c r="D82" s="20" t="s">
        <v>1445</v>
      </c>
      <c r="E82" s="30">
        <v>25000</v>
      </c>
      <c r="F82" s="30">
        <v>0</v>
      </c>
      <c r="G82" s="30">
        <v>0</v>
      </c>
      <c r="H82" s="30">
        <f t="shared" si="2"/>
        <v>0</v>
      </c>
      <c r="I82" s="30">
        <f t="shared" si="3"/>
        <v>25000</v>
      </c>
      <c r="J82" s="11" t="s">
        <v>281</v>
      </c>
    </row>
    <row r="83" spans="1:10" x14ac:dyDescent="0.25">
      <c r="A83" s="24">
        <v>75</v>
      </c>
      <c r="B83" s="2" t="s">
        <v>686</v>
      </c>
      <c r="C83" s="20" t="s">
        <v>1092</v>
      </c>
      <c r="D83" s="20" t="s">
        <v>1445</v>
      </c>
      <c r="E83" s="30">
        <v>18000</v>
      </c>
      <c r="F83" s="30">
        <v>0</v>
      </c>
      <c r="G83" s="30">
        <v>3428.4700000000003</v>
      </c>
      <c r="H83" s="30">
        <f t="shared" si="2"/>
        <v>3428.4700000000003</v>
      </c>
      <c r="I83" s="30">
        <f t="shared" si="3"/>
        <v>14571.529999999999</v>
      </c>
      <c r="J83" s="11" t="s">
        <v>281</v>
      </c>
    </row>
    <row r="84" spans="1:10" x14ac:dyDescent="0.25">
      <c r="A84" s="24">
        <v>76</v>
      </c>
      <c r="B84" s="2" t="s">
        <v>904</v>
      </c>
      <c r="C84" s="20" t="s">
        <v>1092</v>
      </c>
      <c r="D84" s="20" t="s">
        <v>1445</v>
      </c>
      <c r="E84" s="30">
        <v>22000</v>
      </c>
      <c r="F84" s="30">
        <v>0</v>
      </c>
      <c r="G84" s="30">
        <v>0</v>
      </c>
      <c r="H84" s="30">
        <f t="shared" si="2"/>
        <v>0</v>
      </c>
      <c r="I84" s="30">
        <f t="shared" si="3"/>
        <v>22000</v>
      </c>
      <c r="J84" s="11" t="s">
        <v>281</v>
      </c>
    </row>
    <row r="85" spans="1:10" x14ac:dyDescent="0.25">
      <c r="A85" s="24">
        <v>77</v>
      </c>
      <c r="B85" s="2" t="s">
        <v>1094</v>
      </c>
      <c r="C85" s="20" t="s">
        <v>1092</v>
      </c>
      <c r="D85" s="20" t="s">
        <v>1445</v>
      </c>
      <c r="E85" s="30">
        <v>25000</v>
      </c>
      <c r="F85" s="30">
        <v>0</v>
      </c>
      <c r="G85" s="30">
        <v>0</v>
      </c>
      <c r="H85" s="30">
        <f t="shared" si="2"/>
        <v>0</v>
      </c>
      <c r="I85" s="30">
        <f t="shared" si="3"/>
        <v>25000</v>
      </c>
      <c r="J85" s="11" t="s">
        <v>281</v>
      </c>
    </row>
    <row r="86" spans="1:10" x14ac:dyDescent="0.25">
      <c r="A86" s="24">
        <v>78</v>
      </c>
      <c r="B86" s="2" t="s">
        <v>811</v>
      </c>
      <c r="C86" s="20" t="s">
        <v>1092</v>
      </c>
      <c r="D86" s="20" t="s">
        <v>1445</v>
      </c>
      <c r="E86" s="30">
        <v>18000</v>
      </c>
      <c r="F86" s="30">
        <v>0</v>
      </c>
      <c r="G86" s="30">
        <v>2973.82</v>
      </c>
      <c r="H86" s="30">
        <f t="shared" si="2"/>
        <v>2973.82</v>
      </c>
      <c r="I86" s="30">
        <f t="shared" si="3"/>
        <v>15026.18</v>
      </c>
      <c r="J86" s="11" t="s">
        <v>281</v>
      </c>
    </row>
    <row r="87" spans="1:10" x14ac:dyDescent="0.25">
      <c r="A87" s="24">
        <v>79</v>
      </c>
      <c r="B87" s="2" t="s">
        <v>905</v>
      </c>
      <c r="C87" s="20" t="s">
        <v>1092</v>
      </c>
      <c r="D87" s="20" t="s">
        <v>1445</v>
      </c>
      <c r="E87" s="30">
        <v>15000</v>
      </c>
      <c r="F87" s="30">
        <v>0</v>
      </c>
      <c r="G87" s="30">
        <v>0</v>
      </c>
      <c r="H87" s="30">
        <f t="shared" si="2"/>
        <v>0</v>
      </c>
      <c r="I87" s="30">
        <f t="shared" si="3"/>
        <v>15000</v>
      </c>
      <c r="J87" s="11" t="s">
        <v>281</v>
      </c>
    </row>
    <row r="88" spans="1:10" x14ac:dyDescent="0.25">
      <c r="A88" s="24">
        <v>80</v>
      </c>
      <c r="B88" s="2" t="s">
        <v>906</v>
      </c>
      <c r="C88" s="20" t="s">
        <v>1092</v>
      </c>
      <c r="D88" s="20" t="s">
        <v>1445</v>
      </c>
      <c r="E88" s="30">
        <v>18000</v>
      </c>
      <c r="F88" s="30">
        <v>0</v>
      </c>
      <c r="G88" s="30">
        <v>0</v>
      </c>
      <c r="H88" s="30">
        <f t="shared" si="2"/>
        <v>0</v>
      </c>
      <c r="I88" s="30">
        <f t="shared" si="3"/>
        <v>18000</v>
      </c>
      <c r="J88" s="11" t="s">
        <v>281</v>
      </c>
    </row>
    <row r="89" spans="1:10" x14ac:dyDescent="0.25">
      <c r="A89" s="24">
        <v>81</v>
      </c>
      <c r="B89" s="2" t="s">
        <v>687</v>
      </c>
      <c r="C89" s="20" t="s">
        <v>1092</v>
      </c>
      <c r="D89" s="20" t="s">
        <v>1445</v>
      </c>
      <c r="E89" s="30">
        <v>23000</v>
      </c>
      <c r="F89" s="30">
        <v>0</v>
      </c>
      <c r="G89" s="30">
        <v>1150</v>
      </c>
      <c r="H89" s="30">
        <f t="shared" si="2"/>
        <v>1150</v>
      </c>
      <c r="I89" s="30">
        <f t="shared" si="3"/>
        <v>21850</v>
      </c>
      <c r="J89" s="11" t="s">
        <v>281</v>
      </c>
    </row>
    <row r="90" spans="1:10" x14ac:dyDescent="0.25">
      <c r="A90" s="24">
        <v>82</v>
      </c>
      <c r="B90" s="2" t="s">
        <v>907</v>
      </c>
      <c r="C90" s="20" t="s">
        <v>1092</v>
      </c>
      <c r="D90" s="20" t="s">
        <v>1445</v>
      </c>
      <c r="E90" s="30">
        <v>22000</v>
      </c>
      <c r="F90" s="30">
        <v>0</v>
      </c>
      <c r="G90" s="30">
        <v>0</v>
      </c>
      <c r="H90" s="30">
        <f t="shared" si="2"/>
        <v>0</v>
      </c>
      <c r="I90" s="30">
        <f t="shared" si="3"/>
        <v>22000</v>
      </c>
      <c r="J90" s="11" t="s">
        <v>281</v>
      </c>
    </row>
    <row r="91" spans="1:10" x14ac:dyDescent="0.25">
      <c r="A91" s="24">
        <v>83</v>
      </c>
      <c r="B91" s="2" t="s">
        <v>908</v>
      </c>
      <c r="C91" s="20" t="s">
        <v>1092</v>
      </c>
      <c r="D91" s="20" t="s">
        <v>1445</v>
      </c>
      <c r="E91" s="30">
        <v>20000</v>
      </c>
      <c r="F91" s="30">
        <v>0</v>
      </c>
      <c r="G91" s="30">
        <v>0</v>
      </c>
      <c r="H91" s="30">
        <f t="shared" si="2"/>
        <v>0</v>
      </c>
      <c r="I91" s="30">
        <f t="shared" si="3"/>
        <v>20000</v>
      </c>
      <c r="J91" s="11" t="s">
        <v>281</v>
      </c>
    </row>
    <row r="92" spans="1:10" x14ac:dyDescent="0.25">
      <c r="A92" s="24">
        <v>84</v>
      </c>
      <c r="B92" s="2" t="s">
        <v>298</v>
      </c>
      <c r="C92" s="20" t="s">
        <v>1092</v>
      </c>
      <c r="D92" s="20" t="s">
        <v>1445</v>
      </c>
      <c r="E92" s="30">
        <v>44500</v>
      </c>
      <c r="F92" s="30">
        <v>1472.25</v>
      </c>
      <c r="G92" s="30">
        <v>16163.45</v>
      </c>
      <c r="H92" s="30">
        <f t="shared" si="2"/>
        <v>17635.7</v>
      </c>
      <c r="I92" s="30">
        <f t="shared" si="3"/>
        <v>26864.3</v>
      </c>
      <c r="J92" s="11" t="s">
        <v>281</v>
      </c>
    </row>
    <row r="93" spans="1:10" x14ac:dyDescent="0.25">
      <c r="A93" s="24">
        <v>85</v>
      </c>
      <c r="B93" s="2" t="s">
        <v>688</v>
      </c>
      <c r="C93" s="20" t="s">
        <v>1092</v>
      </c>
      <c r="D93" s="20" t="s">
        <v>1445</v>
      </c>
      <c r="E93" s="30">
        <v>25000</v>
      </c>
      <c r="F93" s="30">
        <v>0</v>
      </c>
      <c r="G93" s="30">
        <v>6829.58</v>
      </c>
      <c r="H93" s="30">
        <f t="shared" si="2"/>
        <v>6829.58</v>
      </c>
      <c r="I93" s="30">
        <f t="shared" si="3"/>
        <v>18170.419999999998</v>
      </c>
      <c r="J93" s="11" t="s">
        <v>281</v>
      </c>
    </row>
    <row r="94" spans="1:10" x14ac:dyDescent="0.25">
      <c r="A94" s="24">
        <v>86</v>
      </c>
      <c r="B94" s="2" t="s">
        <v>909</v>
      </c>
      <c r="C94" s="20" t="s">
        <v>1092</v>
      </c>
      <c r="D94" s="20" t="s">
        <v>1445</v>
      </c>
      <c r="E94" s="30">
        <v>20000</v>
      </c>
      <c r="F94" s="30">
        <v>0</v>
      </c>
      <c r="G94" s="30">
        <v>0</v>
      </c>
      <c r="H94" s="30">
        <f t="shared" si="2"/>
        <v>0</v>
      </c>
      <c r="I94" s="30">
        <f t="shared" si="3"/>
        <v>20000</v>
      </c>
      <c r="J94" s="11" t="s">
        <v>281</v>
      </c>
    </row>
    <row r="95" spans="1:10" x14ac:dyDescent="0.25">
      <c r="A95" s="24">
        <v>87</v>
      </c>
      <c r="B95" s="2" t="s">
        <v>707</v>
      </c>
      <c r="C95" s="20" t="s">
        <v>1092</v>
      </c>
      <c r="D95" s="20" t="s">
        <v>1445</v>
      </c>
      <c r="E95" s="30">
        <v>18000</v>
      </c>
      <c r="F95" s="30">
        <v>0</v>
      </c>
      <c r="G95" s="30">
        <v>8820</v>
      </c>
      <c r="H95" s="30">
        <f t="shared" si="2"/>
        <v>8820</v>
      </c>
      <c r="I95" s="30">
        <f t="shared" si="3"/>
        <v>9180</v>
      </c>
      <c r="J95" s="11" t="s">
        <v>282</v>
      </c>
    </row>
    <row r="96" spans="1:10" x14ac:dyDescent="0.25">
      <c r="A96" s="24">
        <v>88</v>
      </c>
      <c r="B96" s="2" t="s">
        <v>512</v>
      </c>
      <c r="C96" s="20" t="s">
        <v>1092</v>
      </c>
      <c r="D96" s="20" t="s">
        <v>1445</v>
      </c>
      <c r="E96" s="30">
        <v>44500</v>
      </c>
      <c r="F96" s="30">
        <v>0</v>
      </c>
      <c r="G96" s="30">
        <v>5340</v>
      </c>
      <c r="H96" s="30">
        <f t="shared" si="2"/>
        <v>5340</v>
      </c>
      <c r="I96" s="30">
        <f t="shared" si="3"/>
        <v>39160</v>
      </c>
      <c r="J96" s="11" t="s">
        <v>281</v>
      </c>
    </row>
    <row r="97" spans="1:10" x14ac:dyDescent="0.25">
      <c r="A97" s="24">
        <v>89</v>
      </c>
      <c r="B97" s="2" t="s">
        <v>689</v>
      </c>
      <c r="C97" s="20" t="s">
        <v>1092</v>
      </c>
      <c r="D97" s="20" t="s">
        <v>1445</v>
      </c>
      <c r="E97" s="30">
        <v>18000</v>
      </c>
      <c r="F97" s="30">
        <v>0</v>
      </c>
      <c r="G97" s="30">
        <v>3758.23</v>
      </c>
      <c r="H97" s="30">
        <f t="shared" si="2"/>
        <v>3758.23</v>
      </c>
      <c r="I97" s="30">
        <f t="shared" si="3"/>
        <v>14241.77</v>
      </c>
      <c r="J97" s="11" t="s">
        <v>281</v>
      </c>
    </row>
    <row r="98" spans="1:10" x14ac:dyDescent="0.25">
      <c r="A98" s="24">
        <v>90</v>
      </c>
      <c r="B98" s="2" t="s">
        <v>910</v>
      </c>
      <c r="C98" s="20" t="s">
        <v>1092</v>
      </c>
      <c r="D98" s="20" t="s">
        <v>1445</v>
      </c>
      <c r="E98" s="30">
        <v>18000</v>
      </c>
      <c r="F98" s="30">
        <v>0</v>
      </c>
      <c r="G98" s="30">
        <v>1080</v>
      </c>
      <c r="H98" s="30">
        <f t="shared" si="2"/>
        <v>1080</v>
      </c>
      <c r="I98" s="30">
        <f t="shared" si="3"/>
        <v>16920</v>
      </c>
      <c r="J98" s="11" t="s">
        <v>281</v>
      </c>
    </row>
    <row r="99" spans="1:10" x14ac:dyDescent="0.25">
      <c r="A99" s="24">
        <v>91</v>
      </c>
      <c r="B99" s="2" t="s">
        <v>911</v>
      </c>
      <c r="C99" s="20" t="s">
        <v>1092</v>
      </c>
      <c r="D99" s="20" t="s">
        <v>1445</v>
      </c>
      <c r="E99" s="30">
        <v>22000</v>
      </c>
      <c r="F99" s="30">
        <v>0</v>
      </c>
      <c r="G99" s="30">
        <v>0</v>
      </c>
      <c r="H99" s="30">
        <f t="shared" si="2"/>
        <v>0</v>
      </c>
      <c r="I99" s="30">
        <f t="shared" si="3"/>
        <v>22000</v>
      </c>
      <c r="J99" s="11" t="s">
        <v>281</v>
      </c>
    </row>
    <row r="100" spans="1:10" x14ac:dyDescent="0.25">
      <c r="A100" s="24">
        <v>92</v>
      </c>
      <c r="B100" s="2" t="s">
        <v>912</v>
      </c>
      <c r="C100" s="20" t="s">
        <v>1092</v>
      </c>
      <c r="D100" s="20" t="s">
        <v>1445</v>
      </c>
      <c r="E100" s="30">
        <v>18000</v>
      </c>
      <c r="F100" s="30">
        <v>0</v>
      </c>
      <c r="G100" s="30">
        <v>0</v>
      </c>
      <c r="H100" s="30">
        <f t="shared" si="2"/>
        <v>0</v>
      </c>
      <c r="I100" s="30">
        <f t="shared" si="3"/>
        <v>18000</v>
      </c>
      <c r="J100" s="11" t="s">
        <v>281</v>
      </c>
    </row>
    <row r="101" spans="1:10" x14ac:dyDescent="0.25">
      <c r="A101" s="24">
        <v>93</v>
      </c>
      <c r="B101" s="2" t="s">
        <v>913</v>
      </c>
      <c r="C101" s="20" t="s">
        <v>1092</v>
      </c>
      <c r="D101" s="20" t="s">
        <v>1445</v>
      </c>
      <c r="E101" s="30">
        <v>20900</v>
      </c>
      <c r="F101" s="30">
        <v>0</v>
      </c>
      <c r="G101" s="30">
        <v>0</v>
      </c>
      <c r="H101" s="30">
        <f t="shared" si="2"/>
        <v>0</v>
      </c>
      <c r="I101" s="30">
        <f t="shared" si="3"/>
        <v>20900</v>
      </c>
      <c r="J101" s="11" t="s">
        <v>281</v>
      </c>
    </row>
    <row r="102" spans="1:10" x14ac:dyDescent="0.25">
      <c r="A102" s="24">
        <v>94</v>
      </c>
      <c r="B102" s="2" t="s">
        <v>914</v>
      </c>
      <c r="C102" s="20" t="s">
        <v>1092</v>
      </c>
      <c r="D102" s="20" t="s">
        <v>1445</v>
      </c>
      <c r="E102" s="30">
        <v>18000</v>
      </c>
      <c r="F102" s="30">
        <v>0</v>
      </c>
      <c r="G102" s="30">
        <v>0</v>
      </c>
      <c r="H102" s="30">
        <f t="shared" si="2"/>
        <v>0</v>
      </c>
      <c r="I102" s="30">
        <f t="shared" si="3"/>
        <v>18000</v>
      </c>
      <c r="J102" s="11" t="s">
        <v>281</v>
      </c>
    </row>
    <row r="103" spans="1:10" x14ac:dyDescent="0.25">
      <c r="A103" s="24">
        <v>95</v>
      </c>
      <c r="B103" s="2" t="s">
        <v>690</v>
      </c>
      <c r="C103" s="20" t="s">
        <v>1092</v>
      </c>
      <c r="D103" s="20" t="s">
        <v>1445</v>
      </c>
      <c r="E103" s="30">
        <v>22000</v>
      </c>
      <c r="F103" s="30">
        <v>0</v>
      </c>
      <c r="G103" s="30">
        <v>2860</v>
      </c>
      <c r="H103" s="30">
        <f t="shared" si="2"/>
        <v>2860</v>
      </c>
      <c r="I103" s="30">
        <f t="shared" si="3"/>
        <v>19140</v>
      </c>
      <c r="J103" s="11" t="s">
        <v>281</v>
      </c>
    </row>
    <row r="104" spans="1:10" x14ac:dyDescent="0.25">
      <c r="A104" s="24">
        <v>96</v>
      </c>
      <c r="B104" s="2" t="s">
        <v>691</v>
      </c>
      <c r="C104" s="20" t="s">
        <v>1092</v>
      </c>
      <c r="D104" s="20" t="s">
        <v>1445</v>
      </c>
      <c r="E104" s="30">
        <v>22000</v>
      </c>
      <c r="F104" s="30">
        <v>0</v>
      </c>
      <c r="G104" s="30">
        <v>10574.23</v>
      </c>
      <c r="H104" s="30">
        <f t="shared" si="2"/>
        <v>10574.23</v>
      </c>
      <c r="I104" s="30">
        <f t="shared" si="3"/>
        <v>11425.77</v>
      </c>
      <c r="J104" s="11" t="s">
        <v>281</v>
      </c>
    </row>
    <row r="105" spans="1:10" x14ac:dyDescent="0.25">
      <c r="A105" s="24">
        <v>97</v>
      </c>
      <c r="B105" s="2" t="s">
        <v>915</v>
      </c>
      <c r="C105" s="20" t="s">
        <v>1092</v>
      </c>
      <c r="D105" s="20" t="s">
        <v>1445</v>
      </c>
      <c r="E105" s="30">
        <v>22000</v>
      </c>
      <c r="F105" s="30">
        <v>0</v>
      </c>
      <c r="G105" s="30">
        <v>0</v>
      </c>
      <c r="H105" s="30">
        <f t="shared" si="2"/>
        <v>0</v>
      </c>
      <c r="I105" s="30">
        <f t="shared" si="3"/>
        <v>22000</v>
      </c>
      <c r="J105" s="11" t="s">
        <v>281</v>
      </c>
    </row>
    <row r="106" spans="1:10" x14ac:dyDescent="0.25">
      <c r="A106" s="24">
        <v>98</v>
      </c>
      <c r="B106" s="2" t="s">
        <v>13</v>
      </c>
      <c r="C106" s="20" t="s">
        <v>1092</v>
      </c>
      <c r="D106" s="20" t="s">
        <v>1445</v>
      </c>
      <c r="E106" s="30">
        <v>25000</v>
      </c>
      <c r="F106" s="30">
        <v>0</v>
      </c>
      <c r="G106" s="30">
        <v>7331.79</v>
      </c>
      <c r="H106" s="30">
        <f t="shared" si="2"/>
        <v>7331.79</v>
      </c>
      <c r="I106" s="30">
        <f t="shared" si="3"/>
        <v>17668.21</v>
      </c>
      <c r="J106" s="11" t="s">
        <v>281</v>
      </c>
    </row>
    <row r="107" spans="1:10" x14ac:dyDescent="0.25">
      <c r="A107" s="24">
        <v>99</v>
      </c>
      <c r="B107" s="2" t="s">
        <v>916</v>
      </c>
      <c r="C107" s="20" t="s">
        <v>1092</v>
      </c>
      <c r="D107" s="20" t="s">
        <v>1445</v>
      </c>
      <c r="E107" s="30">
        <v>22000</v>
      </c>
      <c r="F107" s="30">
        <v>0</v>
      </c>
      <c r="G107" s="30">
        <v>0</v>
      </c>
      <c r="H107" s="30">
        <f t="shared" si="2"/>
        <v>0</v>
      </c>
      <c r="I107" s="30">
        <f t="shared" si="3"/>
        <v>22000</v>
      </c>
      <c r="J107" s="11" t="s">
        <v>281</v>
      </c>
    </row>
    <row r="108" spans="1:10" x14ac:dyDescent="0.25">
      <c r="A108" s="24">
        <v>100</v>
      </c>
      <c r="B108" s="2" t="s">
        <v>917</v>
      </c>
      <c r="C108" s="20" t="s">
        <v>1092</v>
      </c>
      <c r="D108" s="20" t="s">
        <v>1445</v>
      </c>
      <c r="E108" s="30">
        <v>18000</v>
      </c>
      <c r="F108" s="30">
        <v>0</v>
      </c>
      <c r="G108" s="30">
        <v>0</v>
      </c>
      <c r="H108" s="30">
        <f t="shared" si="2"/>
        <v>0</v>
      </c>
      <c r="I108" s="30">
        <f t="shared" si="3"/>
        <v>18000</v>
      </c>
      <c r="J108" s="11" t="s">
        <v>281</v>
      </c>
    </row>
    <row r="109" spans="1:10" x14ac:dyDescent="0.25">
      <c r="A109" s="24">
        <v>101</v>
      </c>
      <c r="B109" s="2" t="s">
        <v>918</v>
      </c>
      <c r="C109" s="20" t="s">
        <v>1092</v>
      </c>
      <c r="D109" s="20" t="s">
        <v>1445</v>
      </c>
      <c r="E109" s="30">
        <v>15000</v>
      </c>
      <c r="F109" s="30">
        <v>0</v>
      </c>
      <c r="G109" s="30">
        <v>0</v>
      </c>
      <c r="H109" s="30">
        <f t="shared" si="2"/>
        <v>0</v>
      </c>
      <c r="I109" s="30">
        <f t="shared" si="3"/>
        <v>15000</v>
      </c>
      <c r="J109" s="11" t="s">
        <v>281</v>
      </c>
    </row>
    <row r="110" spans="1:10" x14ac:dyDescent="0.25">
      <c r="A110" s="24">
        <v>102</v>
      </c>
      <c r="B110" s="2" t="s">
        <v>919</v>
      </c>
      <c r="C110" s="20" t="s">
        <v>1092</v>
      </c>
      <c r="D110" s="20" t="s">
        <v>1445</v>
      </c>
      <c r="E110" s="30">
        <v>15000</v>
      </c>
      <c r="F110" s="30">
        <v>0</v>
      </c>
      <c r="G110" s="30">
        <v>0</v>
      </c>
      <c r="H110" s="30">
        <f t="shared" si="2"/>
        <v>0</v>
      </c>
      <c r="I110" s="30">
        <f t="shared" si="3"/>
        <v>15000</v>
      </c>
      <c r="J110" s="11" t="s">
        <v>281</v>
      </c>
    </row>
    <row r="111" spans="1:10" x14ac:dyDescent="0.25">
      <c r="A111" s="24">
        <v>103</v>
      </c>
      <c r="B111" s="2" t="s">
        <v>299</v>
      </c>
      <c r="C111" s="20" t="s">
        <v>1092</v>
      </c>
      <c r="D111" s="20" t="s">
        <v>1445</v>
      </c>
      <c r="E111" s="30">
        <v>22000</v>
      </c>
      <c r="F111" s="30">
        <v>0</v>
      </c>
      <c r="G111" s="30">
        <v>3809.46</v>
      </c>
      <c r="H111" s="30">
        <f t="shared" si="2"/>
        <v>3809.46</v>
      </c>
      <c r="I111" s="30">
        <f t="shared" si="3"/>
        <v>18190.54</v>
      </c>
      <c r="J111" s="11" t="s">
        <v>281</v>
      </c>
    </row>
    <row r="112" spans="1:10" x14ac:dyDescent="0.25">
      <c r="A112" s="24">
        <v>104</v>
      </c>
      <c r="B112" s="2" t="s">
        <v>920</v>
      </c>
      <c r="C112" s="20" t="s">
        <v>1092</v>
      </c>
      <c r="D112" s="20" t="s">
        <v>1445</v>
      </c>
      <c r="E112" s="30">
        <v>20000</v>
      </c>
      <c r="F112" s="30">
        <v>0</v>
      </c>
      <c r="G112" s="30">
        <v>0</v>
      </c>
      <c r="H112" s="30">
        <f t="shared" si="2"/>
        <v>0</v>
      </c>
      <c r="I112" s="30">
        <f t="shared" si="3"/>
        <v>20000</v>
      </c>
      <c r="J112" s="11" t="s">
        <v>281</v>
      </c>
    </row>
    <row r="113" spans="1:10" x14ac:dyDescent="0.25">
      <c r="A113" s="24">
        <v>105</v>
      </c>
      <c r="B113" s="2" t="s">
        <v>921</v>
      </c>
      <c r="C113" s="20" t="s">
        <v>1092</v>
      </c>
      <c r="D113" s="20" t="s">
        <v>1445</v>
      </c>
      <c r="E113" s="30">
        <v>15000</v>
      </c>
      <c r="F113" s="30">
        <v>0</v>
      </c>
      <c r="G113" s="30">
        <v>0</v>
      </c>
      <c r="H113" s="30">
        <f t="shared" si="2"/>
        <v>0</v>
      </c>
      <c r="I113" s="30">
        <f t="shared" si="3"/>
        <v>15000</v>
      </c>
      <c r="J113" s="11" t="s">
        <v>281</v>
      </c>
    </row>
    <row r="114" spans="1:10" x14ac:dyDescent="0.25">
      <c r="A114" s="24">
        <v>106</v>
      </c>
      <c r="B114" s="2" t="s">
        <v>692</v>
      </c>
      <c r="C114" s="20" t="s">
        <v>1092</v>
      </c>
      <c r="D114" s="20" t="s">
        <v>1445</v>
      </c>
      <c r="E114" s="30">
        <v>22000</v>
      </c>
      <c r="F114" s="30">
        <v>0</v>
      </c>
      <c r="G114" s="30">
        <v>8638.65</v>
      </c>
      <c r="H114" s="30">
        <f t="shared" si="2"/>
        <v>8638.65</v>
      </c>
      <c r="I114" s="30">
        <f t="shared" si="3"/>
        <v>13361.35</v>
      </c>
      <c r="J114" s="11" t="s">
        <v>281</v>
      </c>
    </row>
    <row r="115" spans="1:10" x14ac:dyDescent="0.25">
      <c r="A115" s="24">
        <v>107</v>
      </c>
      <c r="B115" s="2" t="s">
        <v>922</v>
      </c>
      <c r="C115" s="20" t="s">
        <v>1092</v>
      </c>
      <c r="D115" s="20" t="s">
        <v>1445</v>
      </c>
      <c r="E115" s="30">
        <v>22000</v>
      </c>
      <c r="F115" s="30">
        <v>0</v>
      </c>
      <c r="G115" s="30">
        <v>1540</v>
      </c>
      <c r="H115" s="30">
        <f t="shared" si="2"/>
        <v>1540</v>
      </c>
      <c r="I115" s="30">
        <f t="shared" si="3"/>
        <v>20460</v>
      </c>
      <c r="J115" s="31" t="s">
        <v>281</v>
      </c>
    </row>
    <row r="116" spans="1:10" x14ac:dyDescent="0.25">
      <c r="A116" s="24">
        <v>108</v>
      </c>
      <c r="B116" s="2" t="s">
        <v>923</v>
      </c>
      <c r="C116" s="20" t="s">
        <v>1092</v>
      </c>
      <c r="D116" s="20" t="s">
        <v>1445</v>
      </c>
      <c r="E116" s="30">
        <v>15000</v>
      </c>
      <c r="F116" s="30">
        <v>0</v>
      </c>
      <c r="G116" s="30">
        <v>0</v>
      </c>
      <c r="H116" s="30">
        <f t="shared" si="2"/>
        <v>0</v>
      </c>
      <c r="I116" s="30">
        <f t="shared" si="3"/>
        <v>15000</v>
      </c>
      <c r="J116" s="11" t="s">
        <v>281</v>
      </c>
    </row>
    <row r="117" spans="1:10" x14ac:dyDescent="0.25">
      <c r="A117" s="24">
        <v>109</v>
      </c>
      <c r="B117" s="2" t="s">
        <v>545</v>
      </c>
      <c r="C117" s="20" t="s">
        <v>1092</v>
      </c>
      <c r="D117" s="20" t="s">
        <v>1445</v>
      </c>
      <c r="E117" s="30">
        <v>29400</v>
      </c>
      <c r="F117" s="30">
        <v>0</v>
      </c>
      <c r="G117" s="30">
        <v>3121.06</v>
      </c>
      <c r="H117" s="30">
        <f t="shared" si="2"/>
        <v>3121.06</v>
      </c>
      <c r="I117" s="30">
        <f t="shared" si="3"/>
        <v>26278.94</v>
      </c>
      <c r="J117" s="11" t="s">
        <v>282</v>
      </c>
    </row>
    <row r="118" spans="1:10" x14ac:dyDescent="0.25">
      <c r="A118" s="24">
        <v>110</v>
      </c>
      <c r="B118" s="2" t="s">
        <v>924</v>
      </c>
      <c r="C118" s="20" t="s">
        <v>1092</v>
      </c>
      <c r="D118" s="20" t="s">
        <v>1445</v>
      </c>
      <c r="E118" s="30">
        <v>22000</v>
      </c>
      <c r="F118" s="30">
        <v>0</v>
      </c>
      <c r="G118" s="30">
        <v>0</v>
      </c>
      <c r="H118" s="30">
        <f t="shared" si="2"/>
        <v>0</v>
      </c>
      <c r="I118" s="30">
        <f t="shared" si="3"/>
        <v>22000</v>
      </c>
      <c r="J118" s="11" t="s">
        <v>281</v>
      </c>
    </row>
    <row r="119" spans="1:10" x14ac:dyDescent="0.25">
      <c r="A119" s="24">
        <v>111</v>
      </c>
      <c r="B119" s="2" t="s">
        <v>693</v>
      </c>
      <c r="C119" s="20" t="s">
        <v>1092</v>
      </c>
      <c r="D119" s="20" t="s">
        <v>1445</v>
      </c>
      <c r="E119" s="30">
        <v>22000</v>
      </c>
      <c r="F119" s="30">
        <v>0</v>
      </c>
      <c r="G119" s="30">
        <v>4275.92</v>
      </c>
      <c r="H119" s="30">
        <f t="shared" si="2"/>
        <v>4275.92</v>
      </c>
      <c r="I119" s="30">
        <f t="shared" si="3"/>
        <v>17724.080000000002</v>
      </c>
      <c r="J119" s="11" t="s">
        <v>281</v>
      </c>
    </row>
    <row r="120" spans="1:10" x14ac:dyDescent="0.25">
      <c r="A120" s="24">
        <v>112</v>
      </c>
      <c r="B120" s="2" t="s">
        <v>925</v>
      </c>
      <c r="C120" s="20" t="s">
        <v>1092</v>
      </c>
      <c r="D120" s="20" t="s">
        <v>1445</v>
      </c>
      <c r="E120" s="30">
        <v>15000</v>
      </c>
      <c r="F120" s="30">
        <v>0</v>
      </c>
      <c r="G120" s="30">
        <v>0</v>
      </c>
      <c r="H120" s="30">
        <f t="shared" si="2"/>
        <v>0</v>
      </c>
      <c r="I120" s="30">
        <f t="shared" si="3"/>
        <v>15000</v>
      </c>
      <c r="J120" s="11" t="s">
        <v>281</v>
      </c>
    </row>
    <row r="121" spans="1:10" x14ac:dyDescent="0.25">
      <c r="A121" s="24">
        <v>113</v>
      </c>
      <c r="B121" s="2" t="s">
        <v>926</v>
      </c>
      <c r="C121" s="20" t="s">
        <v>1092</v>
      </c>
      <c r="D121" s="20" t="s">
        <v>1445</v>
      </c>
      <c r="E121" s="30">
        <v>30000</v>
      </c>
      <c r="F121" s="30">
        <v>0</v>
      </c>
      <c r="G121" s="30">
        <v>0</v>
      </c>
      <c r="H121" s="30">
        <f t="shared" si="2"/>
        <v>0</v>
      </c>
      <c r="I121" s="30">
        <f t="shared" si="3"/>
        <v>30000</v>
      </c>
      <c r="J121" s="11" t="s">
        <v>281</v>
      </c>
    </row>
    <row r="122" spans="1:10" x14ac:dyDescent="0.25">
      <c r="A122" s="24">
        <v>114</v>
      </c>
      <c r="B122" s="2" t="s">
        <v>927</v>
      </c>
      <c r="C122" s="20" t="s">
        <v>1092</v>
      </c>
      <c r="D122" s="20" t="s">
        <v>1445</v>
      </c>
      <c r="E122" s="30">
        <v>15000</v>
      </c>
      <c r="F122" s="30">
        <v>0</v>
      </c>
      <c r="G122" s="30">
        <v>0</v>
      </c>
      <c r="H122" s="30">
        <f t="shared" si="2"/>
        <v>0</v>
      </c>
      <c r="I122" s="30">
        <f t="shared" si="3"/>
        <v>15000</v>
      </c>
      <c r="J122" s="11" t="s">
        <v>281</v>
      </c>
    </row>
    <row r="123" spans="1:10" x14ac:dyDescent="0.25">
      <c r="A123" s="24">
        <v>115</v>
      </c>
      <c r="B123" s="2" t="s">
        <v>854</v>
      </c>
      <c r="C123" s="20" t="s">
        <v>1092</v>
      </c>
      <c r="D123" s="20" t="s">
        <v>1445</v>
      </c>
      <c r="E123" s="30">
        <v>3000</v>
      </c>
      <c r="F123" s="30">
        <v>0</v>
      </c>
      <c r="G123" s="30">
        <v>0</v>
      </c>
      <c r="H123" s="30">
        <f t="shared" si="2"/>
        <v>0</v>
      </c>
      <c r="I123" s="30">
        <f t="shared" si="3"/>
        <v>3000</v>
      </c>
      <c r="J123" s="11" t="s">
        <v>281</v>
      </c>
    </row>
    <row r="124" spans="1:10" x14ac:dyDescent="0.25">
      <c r="A124" s="24">
        <v>116</v>
      </c>
      <c r="B124" s="2" t="s">
        <v>928</v>
      </c>
      <c r="C124" s="20" t="s">
        <v>1092</v>
      </c>
      <c r="D124" s="20" t="s">
        <v>1445</v>
      </c>
      <c r="E124" s="30">
        <v>1000</v>
      </c>
      <c r="F124" s="30">
        <v>0</v>
      </c>
      <c r="G124" s="30">
        <v>0</v>
      </c>
      <c r="H124" s="30">
        <f t="shared" si="2"/>
        <v>0</v>
      </c>
      <c r="I124" s="30">
        <f t="shared" si="3"/>
        <v>1000</v>
      </c>
      <c r="J124" s="11" t="s">
        <v>281</v>
      </c>
    </row>
    <row r="125" spans="1:10" x14ac:dyDescent="0.25">
      <c r="A125" s="24">
        <v>117</v>
      </c>
      <c r="B125" s="2" t="s">
        <v>929</v>
      </c>
      <c r="C125" s="20" t="s">
        <v>1092</v>
      </c>
      <c r="D125" s="20" t="s">
        <v>1445</v>
      </c>
      <c r="E125" s="30">
        <v>18000</v>
      </c>
      <c r="F125" s="30">
        <v>0</v>
      </c>
      <c r="G125" s="30">
        <v>0</v>
      </c>
      <c r="H125" s="30">
        <f t="shared" si="2"/>
        <v>0</v>
      </c>
      <c r="I125" s="30">
        <f t="shared" si="3"/>
        <v>18000</v>
      </c>
      <c r="J125" s="11" t="s">
        <v>282</v>
      </c>
    </row>
    <row r="126" spans="1:10" x14ac:dyDescent="0.25">
      <c r="A126" s="24">
        <v>118</v>
      </c>
      <c r="B126" s="2" t="s">
        <v>930</v>
      </c>
      <c r="C126" s="20" t="s">
        <v>1092</v>
      </c>
      <c r="D126" s="20" t="s">
        <v>1445</v>
      </c>
      <c r="E126" s="30">
        <v>3666.67</v>
      </c>
      <c r="F126" s="30">
        <v>0</v>
      </c>
      <c r="G126" s="30">
        <v>0</v>
      </c>
      <c r="H126" s="30">
        <f t="shared" si="2"/>
        <v>0</v>
      </c>
      <c r="I126" s="30">
        <f t="shared" si="3"/>
        <v>3666.67</v>
      </c>
      <c r="J126" s="11" t="s">
        <v>281</v>
      </c>
    </row>
    <row r="127" spans="1:10" x14ac:dyDescent="0.25">
      <c r="A127" s="24">
        <v>119</v>
      </c>
      <c r="B127" s="2" t="s">
        <v>931</v>
      </c>
      <c r="C127" s="20" t="s">
        <v>1092</v>
      </c>
      <c r="D127" s="20" t="s">
        <v>1445</v>
      </c>
      <c r="E127" s="30">
        <v>22000</v>
      </c>
      <c r="F127" s="30">
        <v>0</v>
      </c>
      <c r="G127" s="30">
        <v>1240.1199999999999</v>
      </c>
      <c r="H127" s="30">
        <f t="shared" si="2"/>
        <v>1240.1199999999999</v>
      </c>
      <c r="I127" s="30">
        <f t="shared" si="3"/>
        <v>20759.88</v>
      </c>
      <c r="J127" s="11" t="s">
        <v>281</v>
      </c>
    </row>
    <row r="128" spans="1:10" ht="14.25" customHeight="1" x14ac:dyDescent="0.25">
      <c r="A128" s="24">
        <v>120</v>
      </c>
      <c r="B128" s="2" t="s">
        <v>955</v>
      </c>
      <c r="C128" s="20" t="s">
        <v>1092</v>
      </c>
      <c r="D128" s="20" t="s">
        <v>1445</v>
      </c>
      <c r="E128" s="30">
        <v>2000</v>
      </c>
      <c r="F128" s="30">
        <v>0</v>
      </c>
      <c r="G128" s="30">
        <v>0</v>
      </c>
      <c r="H128" s="30">
        <f t="shared" si="2"/>
        <v>0</v>
      </c>
      <c r="I128" s="30">
        <f t="shared" si="3"/>
        <v>2000</v>
      </c>
      <c r="J128" s="11" t="s">
        <v>281</v>
      </c>
    </row>
    <row r="129" spans="1:10" x14ac:dyDescent="0.25">
      <c r="A129" s="24">
        <v>121</v>
      </c>
      <c r="B129" s="2" t="s">
        <v>957</v>
      </c>
      <c r="C129" s="20" t="s">
        <v>1092</v>
      </c>
      <c r="D129" s="20" t="s">
        <v>1445</v>
      </c>
      <c r="E129" s="30">
        <v>15000</v>
      </c>
      <c r="F129" s="30">
        <v>0</v>
      </c>
      <c r="G129" s="30">
        <v>1500</v>
      </c>
      <c r="H129" s="30">
        <f t="shared" si="2"/>
        <v>1500</v>
      </c>
      <c r="I129" s="30">
        <f t="shared" si="3"/>
        <v>13500</v>
      </c>
      <c r="J129" s="11" t="s">
        <v>282</v>
      </c>
    </row>
    <row r="130" spans="1:10" x14ac:dyDescent="0.25">
      <c r="A130" s="24">
        <v>122</v>
      </c>
      <c r="B130" s="2" t="s">
        <v>1032</v>
      </c>
      <c r="C130" s="20" t="s">
        <v>1092</v>
      </c>
      <c r="D130" s="20" t="s">
        <v>1445</v>
      </c>
      <c r="E130" s="30">
        <v>15000</v>
      </c>
      <c r="F130" s="30">
        <v>0</v>
      </c>
      <c r="G130" s="30">
        <v>1050</v>
      </c>
      <c r="H130" s="30">
        <f t="shared" si="2"/>
        <v>1050</v>
      </c>
      <c r="I130" s="30">
        <f t="shared" si="3"/>
        <v>13950</v>
      </c>
      <c r="J130" s="11" t="s">
        <v>282</v>
      </c>
    </row>
    <row r="131" spans="1:10" x14ac:dyDescent="0.25">
      <c r="A131" s="24">
        <v>123</v>
      </c>
      <c r="B131" s="2" t="s">
        <v>1095</v>
      </c>
      <c r="C131" s="20" t="s">
        <v>1092</v>
      </c>
      <c r="D131" s="20" t="s">
        <v>1445</v>
      </c>
      <c r="E131" s="30">
        <v>30000</v>
      </c>
      <c r="F131" s="30">
        <v>0</v>
      </c>
      <c r="G131" s="30">
        <v>9900</v>
      </c>
      <c r="H131" s="30">
        <f t="shared" si="2"/>
        <v>9900</v>
      </c>
      <c r="I131" s="30">
        <f t="shared" si="3"/>
        <v>20100</v>
      </c>
      <c r="J131" s="11" t="s">
        <v>282</v>
      </c>
    </row>
    <row r="132" spans="1:10" x14ac:dyDescent="0.25">
      <c r="A132" s="24">
        <v>124</v>
      </c>
      <c r="B132" s="2" t="s">
        <v>1406</v>
      </c>
      <c r="C132" s="20" t="s">
        <v>1092</v>
      </c>
      <c r="D132" s="20" t="s">
        <v>1445</v>
      </c>
      <c r="E132" s="30">
        <v>65000</v>
      </c>
      <c r="F132" s="30">
        <v>5195.88</v>
      </c>
      <c r="G132" s="30">
        <v>0</v>
      </c>
      <c r="H132" s="30">
        <f t="shared" si="2"/>
        <v>5195.88</v>
      </c>
      <c r="I132" s="30">
        <f t="shared" si="3"/>
        <v>59804.12</v>
      </c>
      <c r="J132" s="11" t="s">
        <v>281</v>
      </c>
    </row>
    <row r="133" spans="1:10" x14ac:dyDescent="0.25">
      <c r="A133" s="24">
        <v>125</v>
      </c>
      <c r="B133" s="2" t="s">
        <v>1407</v>
      </c>
      <c r="C133" s="20" t="s">
        <v>1092</v>
      </c>
      <c r="D133" s="20" t="s">
        <v>1445</v>
      </c>
      <c r="E133" s="30">
        <v>22000</v>
      </c>
      <c r="F133" s="30">
        <v>0</v>
      </c>
      <c r="G133" s="30">
        <v>0</v>
      </c>
      <c r="H133" s="30">
        <f t="shared" si="2"/>
        <v>0</v>
      </c>
      <c r="I133" s="30">
        <f t="shared" si="3"/>
        <v>22000</v>
      </c>
      <c r="J133" s="11" t="s">
        <v>281</v>
      </c>
    </row>
    <row r="134" spans="1:10" x14ac:dyDescent="0.25">
      <c r="A134" s="24">
        <v>126</v>
      </c>
      <c r="B134" s="2" t="s">
        <v>1408</v>
      </c>
      <c r="C134" s="20" t="s">
        <v>1092</v>
      </c>
      <c r="D134" s="20" t="s">
        <v>1445</v>
      </c>
      <c r="E134" s="30">
        <v>80000</v>
      </c>
      <c r="F134" s="30">
        <v>8582.8700000000008</v>
      </c>
      <c r="G134" s="30">
        <v>0</v>
      </c>
      <c r="H134" s="30">
        <f t="shared" si="2"/>
        <v>8582.8700000000008</v>
      </c>
      <c r="I134" s="30">
        <f t="shared" si="3"/>
        <v>71417.13</v>
      </c>
      <c r="J134" s="11" t="s">
        <v>281</v>
      </c>
    </row>
    <row r="135" spans="1:10" x14ac:dyDescent="0.25">
      <c r="A135" s="24">
        <v>127</v>
      </c>
      <c r="B135" s="2" t="s">
        <v>1409</v>
      </c>
      <c r="C135" s="20" t="s">
        <v>1092</v>
      </c>
      <c r="D135" s="20" t="s">
        <v>1445</v>
      </c>
      <c r="E135" s="30">
        <v>35000</v>
      </c>
      <c r="F135" s="30">
        <v>47.25</v>
      </c>
      <c r="G135" s="30">
        <v>0</v>
      </c>
      <c r="H135" s="30">
        <f t="shared" si="2"/>
        <v>47.25</v>
      </c>
      <c r="I135" s="30">
        <f t="shared" si="3"/>
        <v>34952.75</v>
      </c>
      <c r="J135" s="11" t="s">
        <v>281</v>
      </c>
    </row>
    <row r="136" spans="1:10" x14ac:dyDescent="0.25">
      <c r="A136" s="24">
        <v>128</v>
      </c>
      <c r="B136" s="2" t="s">
        <v>1410</v>
      </c>
      <c r="C136" s="20" t="s">
        <v>1092</v>
      </c>
      <c r="D136" s="20" t="s">
        <v>1445</v>
      </c>
      <c r="E136" s="30">
        <v>25000</v>
      </c>
      <c r="F136" s="30">
        <v>0</v>
      </c>
      <c r="G136" s="30">
        <v>0</v>
      </c>
      <c r="H136" s="30">
        <f t="shared" si="2"/>
        <v>0</v>
      </c>
      <c r="I136" s="30">
        <f t="shared" si="3"/>
        <v>25000</v>
      </c>
      <c r="J136" s="11" t="s">
        <v>281</v>
      </c>
    </row>
    <row r="137" spans="1:10" x14ac:dyDescent="0.25">
      <c r="A137" s="24">
        <v>129</v>
      </c>
      <c r="B137" s="2" t="s">
        <v>1411</v>
      </c>
      <c r="C137" s="20" t="s">
        <v>1092</v>
      </c>
      <c r="D137" s="20" t="s">
        <v>1445</v>
      </c>
      <c r="E137" s="30">
        <v>50000</v>
      </c>
      <c r="F137" s="30">
        <v>2297.25</v>
      </c>
      <c r="G137" s="30">
        <v>0</v>
      </c>
      <c r="H137" s="30">
        <f t="shared" si="2"/>
        <v>2297.25</v>
      </c>
      <c r="I137" s="30">
        <f t="shared" si="3"/>
        <v>47702.75</v>
      </c>
      <c r="J137" s="11" t="s">
        <v>282</v>
      </c>
    </row>
    <row r="138" spans="1:10" x14ac:dyDescent="0.25">
      <c r="A138" s="24">
        <v>130</v>
      </c>
      <c r="B138" s="2" t="s">
        <v>1412</v>
      </c>
      <c r="C138" s="20" t="s">
        <v>1092</v>
      </c>
      <c r="D138" s="20" t="s">
        <v>1445</v>
      </c>
      <c r="E138" s="30">
        <v>40000</v>
      </c>
      <c r="F138" s="30">
        <v>797.25</v>
      </c>
      <c r="G138" s="30">
        <v>0</v>
      </c>
      <c r="H138" s="30">
        <f t="shared" ref="H138:H153" si="4">F138+G138</f>
        <v>797.25</v>
      </c>
      <c r="I138" s="30">
        <f t="shared" ref="I138:I153" si="5">E138-H138</f>
        <v>39202.75</v>
      </c>
      <c r="J138" s="11" t="s">
        <v>281</v>
      </c>
    </row>
    <row r="139" spans="1:10" x14ac:dyDescent="0.25">
      <c r="A139" s="24">
        <v>131</v>
      </c>
      <c r="B139" s="2" t="s">
        <v>1413</v>
      </c>
      <c r="C139" s="20" t="s">
        <v>1092</v>
      </c>
      <c r="D139" s="20" t="s">
        <v>1445</v>
      </c>
      <c r="E139" s="30">
        <v>22000</v>
      </c>
      <c r="F139" s="30">
        <v>0</v>
      </c>
      <c r="G139" s="30">
        <v>0</v>
      </c>
      <c r="H139" s="30">
        <f t="shared" si="4"/>
        <v>0</v>
      </c>
      <c r="I139" s="30">
        <f t="shared" si="5"/>
        <v>22000</v>
      </c>
      <c r="J139" s="11" t="s">
        <v>281</v>
      </c>
    </row>
    <row r="140" spans="1:10" x14ac:dyDescent="0.25">
      <c r="A140" s="24">
        <v>132</v>
      </c>
      <c r="B140" s="2" t="s">
        <v>1414</v>
      </c>
      <c r="C140" s="20" t="s">
        <v>1092</v>
      </c>
      <c r="D140" s="20" t="s">
        <v>1445</v>
      </c>
      <c r="E140" s="30">
        <v>35000</v>
      </c>
      <c r="F140" s="30">
        <v>47.25</v>
      </c>
      <c r="G140" s="30">
        <v>0</v>
      </c>
      <c r="H140" s="30">
        <f t="shared" si="4"/>
        <v>47.25</v>
      </c>
      <c r="I140" s="30">
        <f t="shared" si="5"/>
        <v>34952.75</v>
      </c>
      <c r="J140" s="11" t="s">
        <v>281</v>
      </c>
    </row>
    <row r="141" spans="1:10" x14ac:dyDescent="0.25">
      <c r="A141" s="24">
        <v>133</v>
      </c>
      <c r="B141" s="2" t="s">
        <v>1415</v>
      </c>
      <c r="C141" s="20" t="s">
        <v>1092</v>
      </c>
      <c r="D141" s="20" t="s">
        <v>1445</v>
      </c>
      <c r="E141" s="30">
        <v>25000</v>
      </c>
      <c r="F141" s="30">
        <v>0</v>
      </c>
      <c r="G141" s="30">
        <v>0</v>
      </c>
      <c r="H141" s="30">
        <f t="shared" si="4"/>
        <v>0</v>
      </c>
      <c r="I141" s="30">
        <f t="shared" si="5"/>
        <v>25000</v>
      </c>
      <c r="J141" s="11" t="s">
        <v>281</v>
      </c>
    </row>
    <row r="142" spans="1:10" x14ac:dyDescent="0.25">
      <c r="A142" s="24">
        <v>134</v>
      </c>
      <c r="B142" s="2" t="s">
        <v>1416</v>
      </c>
      <c r="C142" s="20" t="s">
        <v>1092</v>
      </c>
      <c r="D142" s="20" t="s">
        <v>1445</v>
      </c>
      <c r="E142" s="30">
        <v>35000</v>
      </c>
      <c r="F142" s="30">
        <v>47.25</v>
      </c>
      <c r="G142" s="30">
        <v>0</v>
      </c>
      <c r="H142" s="30">
        <f t="shared" si="4"/>
        <v>47.25</v>
      </c>
      <c r="I142" s="30">
        <f t="shared" si="5"/>
        <v>34952.75</v>
      </c>
      <c r="J142" s="11" t="s">
        <v>281</v>
      </c>
    </row>
    <row r="143" spans="1:10" x14ac:dyDescent="0.25">
      <c r="A143" s="24">
        <v>135</v>
      </c>
      <c r="B143" s="2" t="s">
        <v>1417</v>
      </c>
      <c r="C143" s="20" t="s">
        <v>1092</v>
      </c>
      <c r="D143" s="20" t="s">
        <v>1445</v>
      </c>
      <c r="E143" s="30">
        <v>45000</v>
      </c>
      <c r="F143" s="30">
        <v>1547.25</v>
      </c>
      <c r="G143" s="30">
        <v>0</v>
      </c>
      <c r="H143" s="30">
        <f t="shared" si="4"/>
        <v>1547.25</v>
      </c>
      <c r="I143" s="30">
        <f t="shared" si="5"/>
        <v>43452.75</v>
      </c>
      <c r="J143" s="11" t="s">
        <v>281</v>
      </c>
    </row>
    <row r="144" spans="1:10" x14ac:dyDescent="0.25">
      <c r="A144" s="24">
        <v>136</v>
      </c>
      <c r="B144" s="2" t="s">
        <v>1418</v>
      </c>
      <c r="C144" s="20" t="s">
        <v>1092</v>
      </c>
      <c r="D144" s="20" t="s">
        <v>1445</v>
      </c>
      <c r="E144" s="30">
        <v>25000</v>
      </c>
      <c r="F144" s="30">
        <v>0</v>
      </c>
      <c r="G144" s="30">
        <v>0</v>
      </c>
      <c r="H144" s="30">
        <f t="shared" si="4"/>
        <v>0</v>
      </c>
      <c r="I144" s="30">
        <f t="shared" si="5"/>
        <v>25000</v>
      </c>
      <c r="J144" s="11" t="s">
        <v>281</v>
      </c>
    </row>
    <row r="145" spans="1:10" x14ac:dyDescent="0.25">
      <c r="A145" s="24">
        <v>137</v>
      </c>
      <c r="B145" s="2" t="s">
        <v>860</v>
      </c>
      <c r="C145" s="20" t="s">
        <v>2</v>
      </c>
      <c r="D145" s="20" t="s">
        <v>1445</v>
      </c>
      <c r="E145" s="30">
        <v>25000</v>
      </c>
      <c r="F145" s="30">
        <v>0</v>
      </c>
      <c r="G145" s="30">
        <v>0</v>
      </c>
      <c r="H145" s="30">
        <f t="shared" si="4"/>
        <v>0</v>
      </c>
      <c r="I145" s="30">
        <f t="shared" si="5"/>
        <v>25000</v>
      </c>
      <c r="J145" s="11" t="s">
        <v>281</v>
      </c>
    </row>
    <row r="146" spans="1:10" x14ac:dyDescent="0.25">
      <c r="A146" s="24">
        <v>138</v>
      </c>
      <c r="B146" s="2" t="s">
        <v>1403</v>
      </c>
      <c r="C146" s="20" t="s">
        <v>2</v>
      </c>
      <c r="D146" s="20" t="s">
        <v>1445</v>
      </c>
      <c r="E146" s="30">
        <v>35000</v>
      </c>
      <c r="F146" s="30">
        <v>47.25</v>
      </c>
      <c r="G146" s="30">
        <v>0</v>
      </c>
      <c r="H146" s="30">
        <f t="shared" si="4"/>
        <v>47.25</v>
      </c>
      <c r="I146" s="30">
        <f t="shared" si="5"/>
        <v>34952.75</v>
      </c>
      <c r="J146" s="11" t="s">
        <v>281</v>
      </c>
    </row>
    <row r="147" spans="1:10" x14ac:dyDescent="0.25">
      <c r="A147" s="24">
        <v>139</v>
      </c>
      <c r="B147" s="2" t="s">
        <v>1404</v>
      </c>
      <c r="C147" s="20" t="s">
        <v>2</v>
      </c>
      <c r="D147" s="20" t="s">
        <v>1445</v>
      </c>
      <c r="E147" s="30">
        <v>40000</v>
      </c>
      <c r="F147" s="30">
        <v>797.25</v>
      </c>
      <c r="G147" s="30">
        <v>0</v>
      </c>
      <c r="H147" s="30">
        <f t="shared" si="4"/>
        <v>797.25</v>
      </c>
      <c r="I147" s="30">
        <f t="shared" si="5"/>
        <v>39202.75</v>
      </c>
      <c r="J147" s="11" t="s">
        <v>281</v>
      </c>
    </row>
    <row r="148" spans="1:10" x14ac:dyDescent="0.25">
      <c r="A148" s="24">
        <v>140</v>
      </c>
      <c r="B148" s="2" t="s">
        <v>1405</v>
      </c>
      <c r="C148" s="20" t="s">
        <v>2</v>
      </c>
      <c r="D148" s="20" t="s">
        <v>1445</v>
      </c>
      <c r="E148" s="30">
        <v>50000</v>
      </c>
      <c r="F148" s="30">
        <v>2297.25</v>
      </c>
      <c r="G148" s="30">
        <v>0</v>
      </c>
      <c r="H148" s="30">
        <f t="shared" si="4"/>
        <v>2297.25</v>
      </c>
      <c r="I148" s="30">
        <f t="shared" si="5"/>
        <v>47702.75</v>
      </c>
      <c r="J148" s="11" t="s">
        <v>281</v>
      </c>
    </row>
    <row r="149" spans="1:10" x14ac:dyDescent="0.25">
      <c r="A149" s="24">
        <v>141</v>
      </c>
      <c r="B149" s="2" t="s">
        <v>1131</v>
      </c>
      <c r="C149" s="2" t="s">
        <v>1092</v>
      </c>
      <c r="D149" s="2" t="s">
        <v>1130</v>
      </c>
      <c r="E149" s="30">
        <v>18000</v>
      </c>
      <c r="F149" s="30">
        <v>0</v>
      </c>
      <c r="G149" s="30">
        <v>0</v>
      </c>
      <c r="H149" s="30">
        <f t="shared" si="4"/>
        <v>0</v>
      </c>
      <c r="I149" s="30">
        <f t="shared" si="5"/>
        <v>18000</v>
      </c>
      <c r="J149" s="11" t="s">
        <v>281</v>
      </c>
    </row>
    <row r="150" spans="1:10" x14ac:dyDescent="0.25">
      <c r="A150" s="24">
        <v>142</v>
      </c>
      <c r="B150" s="2" t="s">
        <v>1132</v>
      </c>
      <c r="C150" s="2" t="s">
        <v>1092</v>
      </c>
      <c r="D150" s="2" t="s">
        <v>1130</v>
      </c>
      <c r="E150" s="30">
        <v>18000</v>
      </c>
      <c r="F150" s="30">
        <v>0</v>
      </c>
      <c r="G150" s="30">
        <v>0</v>
      </c>
      <c r="H150" s="30">
        <f t="shared" si="4"/>
        <v>0</v>
      </c>
      <c r="I150" s="30">
        <f t="shared" si="5"/>
        <v>18000</v>
      </c>
      <c r="J150" s="11" t="s">
        <v>281</v>
      </c>
    </row>
    <row r="151" spans="1:10" x14ac:dyDescent="0.25">
      <c r="A151" s="24">
        <v>143</v>
      </c>
      <c r="B151" s="2" t="s">
        <v>1133</v>
      </c>
      <c r="C151" s="2" t="s">
        <v>1092</v>
      </c>
      <c r="D151" s="2" t="s">
        <v>1130</v>
      </c>
      <c r="E151" s="30">
        <v>18000</v>
      </c>
      <c r="F151" s="30">
        <v>0</v>
      </c>
      <c r="G151" s="30">
        <v>0</v>
      </c>
      <c r="H151" s="30">
        <f t="shared" si="4"/>
        <v>0</v>
      </c>
      <c r="I151" s="30">
        <f t="shared" si="5"/>
        <v>18000</v>
      </c>
      <c r="J151" s="11" t="s">
        <v>281</v>
      </c>
    </row>
    <row r="152" spans="1:10" x14ac:dyDescent="0.25">
      <c r="A152" s="24">
        <v>144</v>
      </c>
      <c r="B152" s="2" t="s">
        <v>1134</v>
      </c>
      <c r="C152" s="2" t="s">
        <v>1092</v>
      </c>
      <c r="D152" s="2" t="s">
        <v>1130</v>
      </c>
      <c r="E152" s="30">
        <v>18000</v>
      </c>
      <c r="F152" s="30">
        <v>0</v>
      </c>
      <c r="G152" s="30">
        <v>0</v>
      </c>
      <c r="H152" s="30">
        <f t="shared" si="4"/>
        <v>0</v>
      </c>
      <c r="I152" s="30">
        <f t="shared" si="5"/>
        <v>18000</v>
      </c>
      <c r="J152" s="11" t="s">
        <v>282</v>
      </c>
    </row>
    <row r="153" spans="1:10" x14ac:dyDescent="0.25">
      <c r="A153" s="24">
        <v>145</v>
      </c>
      <c r="B153" s="2" t="s">
        <v>1135</v>
      </c>
      <c r="C153" s="2" t="s">
        <v>1092</v>
      </c>
      <c r="D153" s="2" t="s">
        <v>1130</v>
      </c>
      <c r="E153" s="30">
        <v>20000</v>
      </c>
      <c r="F153" s="30">
        <v>0</v>
      </c>
      <c r="G153" s="30">
        <v>0</v>
      </c>
      <c r="H153" s="30">
        <f t="shared" si="4"/>
        <v>0</v>
      </c>
      <c r="I153" s="30">
        <f t="shared" si="5"/>
        <v>20000</v>
      </c>
      <c r="J153" s="11" t="s">
        <v>281</v>
      </c>
    </row>
    <row r="154" spans="1:10" ht="19.5" customHeight="1" x14ac:dyDescent="0.25">
      <c r="C154"/>
      <c r="D154" s="20"/>
      <c r="E154" s="74">
        <f>SUM(E9:E153)</f>
        <v>3833366.67</v>
      </c>
      <c r="F154" s="74">
        <f t="shared" ref="F154:I154" si="6">SUM(F9:F153)</f>
        <v>139402.85</v>
      </c>
      <c r="G154" s="74">
        <f t="shared" si="6"/>
        <v>268805.63000000006</v>
      </c>
      <c r="H154" s="74">
        <f t="shared" si="6"/>
        <v>408208.47999999992</v>
      </c>
      <c r="I154" s="74">
        <f t="shared" si="6"/>
        <v>3425158.1900000004</v>
      </c>
    </row>
    <row r="155" spans="1:10" x14ac:dyDescent="0.25">
      <c r="C155"/>
      <c r="D155" s="10" t="s">
        <v>657</v>
      </c>
      <c r="E155" s="73"/>
      <c r="F155" s="73"/>
      <c r="G155" s="73"/>
      <c r="H155" s="73"/>
      <c r="I155" s="73"/>
    </row>
    <row r="161" spans="2:10" ht="15.75" thickBot="1" x14ac:dyDescent="0.3">
      <c r="B161" s="52"/>
      <c r="C161" s="52"/>
      <c r="D161" s="26"/>
      <c r="E161" s="36"/>
      <c r="J161" s="9"/>
    </row>
    <row r="162" spans="2:10" ht="15" customHeight="1" x14ac:dyDescent="0.25">
      <c r="B162" s="25" t="s">
        <v>980</v>
      </c>
      <c r="C162" s="25" t="s">
        <v>1257</v>
      </c>
      <c r="D162" s="58"/>
      <c r="E162" s="36"/>
      <c r="J162" s="9"/>
    </row>
    <row r="163" spans="2:10" x14ac:dyDescent="0.25">
      <c r="B163" s="53" t="s">
        <v>986</v>
      </c>
      <c r="C163" s="53" t="s">
        <v>981</v>
      </c>
      <c r="D163" s="25"/>
    </row>
    <row r="164" spans="2:10" ht="15.75" thickBot="1" x14ac:dyDescent="0.3">
      <c r="B164" s="27"/>
      <c r="C164" s="53"/>
      <c r="D164" s="27"/>
    </row>
    <row r="165" spans="2:10" x14ac:dyDescent="0.25">
      <c r="B165" s="129" t="s">
        <v>984</v>
      </c>
      <c r="C165" s="130"/>
      <c r="D165" s="130"/>
      <c r="E165" s="130"/>
      <c r="F165" s="130"/>
      <c r="G165" s="130"/>
      <c r="H165" s="130"/>
      <c r="I165" s="131"/>
    </row>
    <row r="166" spans="2:10" x14ac:dyDescent="0.25">
      <c r="B166" s="132"/>
      <c r="C166" s="133"/>
      <c r="D166" s="133"/>
      <c r="E166" s="133"/>
      <c r="F166" s="133"/>
      <c r="G166" s="133"/>
      <c r="H166" s="133"/>
      <c r="I166" s="134"/>
    </row>
    <row r="167" spans="2:10" x14ac:dyDescent="0.25">
      <c r="B167" s="132"/>
      <c r="C167" s="133"/>
      <c r="D167" s="133"/>
      <c r="E167" s="133"/>
      <c r="F167" s="133"/>
      <c r="G167" s="133"/>
      <c r="H167" s="133"/>
      <c r="I167" s="134"/>
    </row>
    <row r="168" spans="2:10" x14ac:dyDescent="0.25">
      <c r="B168" s="132"/>
      <c r="C168" s="133"/>
      <c r="D168" s="133"/>
      <c r="E168" s="133"/>
      <c r="F168" s="133"/>
      <c r="G168" s="133"/>
      <c r="H168" s="133"/>
      <c r="I168" s="134"/>
    </row>
    <row r="169" spans="2:10" x14ac:dyDescent="0.25">
      <c r="B169" s="132"/>
      <c r="C169" s="133"/>
      <c r="D169" s="133"/>
      <c r="E169" s="133"/>
      <c r="F169" s="133"/>
      <c r="G169" s="133"/>
      <c r="H169" s="133"/>
      <c r="I169" s="134"/>
    </row>
    <row r="170" spans="2:10" x14ac:dyDescent="0.25">
      <c r="B170" s="132"/>
      <c r="C170" s="133"/>
      <c r="D170" s="133"/>
      <c r="E170" s="133"/>
      <c r="F170" s="133"/>
      <c r="G170" s="133"/>
      <c r="H170" s="133"/>
      <c r="I170" s="134"/>
    </row>
    <row r="171" spans="2:10" x14ac:dyDescent="0.25">
      <c r="B171" s="132"/>
      <c r="C171" s="133"/>
      <c r="D171" s="133"/>
      <c r="E171" s="133"/>
      <c r="F171" s="133"/>
      <c r="G171" s="133"/>
      <c r="H171" s="133"/>
      <c r="I171" s="134"/>
    </row>
    <row r="172" spans="2:10" x14ac:dyDescent="0.25">
      <c r="B172" s="132"/>
      <c r="C172" s="133"/>
      <c r="D172" s="133"/>
      <c r="E172" s="133"/>
      <c r="F172" s="133"/>
      <c r="G172" s="133"/>
      <c r="H172" s="133"/>
      <c r="I172" s="134"/>
    </row>
    <row r="173" spans="2:10" x14ac:dyDescent="0.25">
      <c r="B173" s="132"/>
      <c r="C173" s="133"/>
      <c r="D173" s="133"/>
      <c r="E173" s="133"/>
      <c r="F173" s="133"/>
      <c r="G173" s="133"/>
      <c r="H173" s="133"/>
      <c r="I173" s="134"/>
    </row>
    <row r="174" spans="2:10" x14ac:dyDescent="0.25">
      <c r="B174" s="132"/>
      <c r="C174" s="133"/>
      <c r="D174" s="133"/>
      <c r="E174" s="133"/>
      <c r="F174" s="133"/>
      <c r="G174" s="133"/>
      <c r="H174" s="133"/>
      <c r="I174" s="134"/>
    </row>
    <row r="175" spans="2:10" ht="15.75" thickBot="1" x14ac:dyDescent="0.3">
      <c r="B175" s="135"/>
      <c r="C175" s="136"/>
      <c r="D175" s="136"/>
      <c r="E175" s="136"/>
      <c r="F175" s="136"/>
      <c r="G175" s="136"/>
      <c r="H175" s="136"/>
      <c r="I175" s="137"/>
    </row>
  </sheetData>
  <mergeCells count="10">
    <mergeCell ref="B165:I175"/>
    <mergeCell ref="A2:J2"/>
    <mergeCell ref="A3:J3"/>
    <mergeCell ref="A4:J4"/>
    <mergeCell ref="A5:J5"/>
    <mergeCell ref="A7:A8"/>
    <mergeCell ref="B7:B8"/>
    <mergeCell ref="C7:C8"/>
    <mergeCell ref="D7:D8"/>
    <mergeCell ref="E7:J7"/>
  </mergeCells>
  <conditionalFormatting sqref="B161:B163">
    <cfRule type="duplicateValues" dxfId="7" priority="1"/>
  </conditionalFormatting>
  <conditionalFormatting sqref="B164">
    <cfRule type="duplicateValues" dxfId="6" priority="2"/>
  </conditionalFormatting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3F7ED43D49CB40BF088741B792AD7D" ma:contentTypeVersion="15" ma:contentTypeDescription="Crear nuevo documento." ma:contentTypeScope="" ma:versionID="032f2307561e7b56d37ca21b789a455d">
  <xsd:schema xmlns:xsd="http://www.w3.org/2001/XMLSchema" xmlns:xs="http://www.w3.org/2001/XMLSchema" xmlns:p="http://schemas.microsoft.com/office/2006/metadata/properties" xmlns:ns2="2ea96bed-ecf9-4008-9cf6-cb17032fa9cb" xmlns:ns3="23875432-060c-4a96-bc33-cbf9aa818b47" targetNamespace="http://schemas.microsoft.com/office/2006/metadata/properties" ma:root="true" ma:fieldsID="1b0e79800ac580bedd867421e9e2fa2f" ns2:_="" ns3:_="">
    <xsd:import namespace="2ea96bed-ecf9-4008-9cf6-cb17032fa9cb"/>
    <xsd:import namespace="23875432-060c-4a96-bc33-cbf9aa818b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a96bed-ecf9-4008-9cf6-cb17032fa9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151300a-78ae-49b5-b6df-0cb37d455076}" ma:internalName="TaxCatchAll" ma:showField="CatchAllData" ma:web="2ea96bed-ecf9-4008-9cf6-cb17032fa9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75432-060c-4a96-bc33-cbf9aa818b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875432-060c-4a96-bc33-cbf9aa818b47">
      <Terms xmlns="http://schemas.microsoft.com/office/infopath/2007/PartnerControls"/>
    </lcf76f155ced4ddcb4097134ff3c332f>
    <TaxCatchAll xmlns="2ea96bed-ecf9-4008-9cf6-cb17032fa9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69C01E-8449-4B8F-967F-B6562BC7CA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a96bed-ecf9-4008-9cf6-cb17032fa9cb"/>
    <ds:schemaRef ds:uri="23875432-060c-4a96-bc33-cbf9aa818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8C8E09-43C0-4046-BAFD-8FEFB1B04C79}">
  <ds:schemaRefs>
    <ds:schemaRef ds:uri="http://www.w3.org/XML/1998/namespace"/>
    <ds:schemaRef ds:uri="http://schemas.microsoft.com/office/2006/documentManagement/types"/>
    <ds:schemaRef ds:uri="http://purl.org/dc/elements/1.1/"/>
    <ds:schemaRef ds:uri="2ea96bed-ecf9-4008-9cf6-cb17032fa9cb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23875432-060c-4a96-bc33-cbf9aa818b47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0E4AA86-2408-4909-9774-42CDE23420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FIJOS</vt:lpstr>
      <vt:lpstr>TEMPORAL</vt:lpstr>
      <vt:lpstr>EVENTUAL</vt:lpstr>
      <vt:lpstr>PERIODO PROBATORIO</vt:lpstr>
      <vt:lpstr>INTERINATO</vt:lpstr>
      <vt:lpstr>COMPENSACION MILITAR</vt:lpstr>
      <vt:lpstr>EVENTUAL!Área_de_impresión</vt:lpstr>
      <vt:lpstr>TEMPORAL!Área_de_impresión</vt:lpstr>
      <vt:lpstr>'COMPENSACION MILITAR'!Títulos_a_imprimir</vt:lpstr>
      <vt:lpstr>EVENTUAL!Títulos_a_imprimir</vt:lpstr>
      <vt:lpstr>FIJOS!Títulos_a_imprimir</vt:lpstr>
      <vt:lpstr>TEMPORAL!Títulos_a_imprimir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Jeimy Marte German</dc:creator>
  <cp:lastModifiedBy>Glenys Dahiana Vargas Nuñez</cp:lastModifiedBy>
  <cp:lastPrinted>2024-10-17T13:27:21Z</cp:lastPrinted>
  <dcterms:created xsi:type="dcterms:W3CDTF">2020-09-07T16:58:18Z</dcterms:created>
  <dcterms:modified xsi:type="dcterms:W3CDTF">2024-10-17T15:27:32Z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0x010100598DA9C5242D584FAF5787921CDD8A7B</vt:lpwstr>
  </property>
</Properties>
</file>