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Oficina de Acceso  a la Informacion\DOCUMENTOS VARIOS PORTAL\Finanzas\"/>
    </mc:Choice>
  </mc:AlternateContent>
  <bookViews>
    <workbookView xWindow="-120" yWindow="-120" windowWidth="20730" windowHeight="11160"/>
  </bookViews>
  <sheets>
    <sheet name="Estado de Resulta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3" i="1"/>
  <c r="F21" i="1"/>
  <c r="F19" i="1"/>
  <c r="F12" i="1"/>
  <c r="F10" i="1"/>
  <c r="E21" i="1"/>
  <c r="E10" i="1"/>
  <c r="E28" i="1"/>
  <c r="E18" i="1"/>
  <c r="E11" i="1"/>
  <c r="E29" i="1"/>
  <c r="E23" i="1"/>
  <c r="E19" i="1"/>
  <c r="E12" i="1"/>
  <c r="E22" i="1"/>
  <c r="E16" i="1"/>
  <c r="F28" i="1"/>
  <c r="F22" i="1"/>
  <c r="F20" i="1"/>
  <c r="F18" i="1"/>
  <c r="F16" i="1"/>
  <c r="F13" i="1"/>
  <c r="F11" i="1"/>
  <c r="E20" i="1"/>
  <c r="E13" i="1"/>
  <c r="F34" i="1" l="1"/>
  <c r="E34" i="1"/>
  <c r="E14" i="1"/>
  <c r="F14" i="1"/>
  <c r="E17" i="1"/>
  <c r="F17" i="1"/>
  <c r="F24" i="1" l="1"/>
  <c r="F26" i="1" s="1"/>
  <c r="F35" i="1" s="1"/>
  <c r="E24" i="1"/>
  <c r="E26" i="1"/>
  <c r="E35" i="1" s="1"/>
</calcChain>
</file>

<file path=xl/sharedStrings.xml><?xml version="1.0" encoding="utf-8"?>
<sst xmlns="http://schemas.openxmlformats.org/spreadsheetml/2006/main" count="56" uniqueCount="56">
  <si>
    <t xml:space="preserve">Estado de Resultados </t>
  </si>
  <si>
    <t>Valores en RD$</t>
  </si>
  <si>
    <t xml:space="preserve">Ingresos: </t>
  </si>
  <si>
    <t>Actual</t>
  </si>
  <si>
    <t>Acumulado</t>
  </si>
  <si>
    <t>4-1-04-00-0000-0000-0000</t>
  </si>
  <si>
    <t>Asignacióm Presupuestaria Gob. Central</t>
  </si>
  <si>
    <t>Nota: G</t>
  </si>
  <si>
    <t>4-1-05-00-0000-0000-0000</t>
  </si>
  <si>
    <t>Donaciones Recibidas</t>
  </si>
  <si>
    <t>4-1-02-00-0000-0000-0000</t>
  </si>
  <si>
    <t>Captaciones de Ingresos Propios</t>
  </si>
  <si>
    <t>Nota: H</t>
  </si>
  <si>
    <t>4-1-06-00-0000-0000-0000</t>
  </si>
  <si>
    <t>Otros Ingresos Financieros por fluctuciones cambiaria</t>
  </si>
  <si>
    <t xml:space="preserve">Total Ingresos </t>
  </si>
  <si>
    <t>Gastos Operacionales:</t>
  </si>
  <si>
    <t>Nota: I</t>
  </si>
  <si>
    <t>5-1-01-01-0000-0000-0000</t>
  </si>
  <si>
    <t>Remuneraciones y Contribuciones</t>
  </si>
  <si>
    <t>5-1-01-02-0001-0000-0000</t>
  </si>
  <si>
    <t>Contratación de Servicios</t>
  </si>
  <si>
    <t>5-1-01-02-0002-0000-0000,5-1-01-02-0002-0006-0001</t>
  </si>
  <si>
    <t>Materiales y Suministros</t>
  </si>
  <si>
    <t>5-1-01-02-0001-0010-0000</t>
  </si>
  <si>
    <t>Amortización de Licencias Informaticas</t>
  </si>
  <si>
    <t>5-1-01-02-0001-0007-0002</t>
  </si>
  <si>
    <t>Amortización Seguro pagado por Adelantado</t>
  </si>
  <si>
    <t>5-1-01-99-0000-0000-0000</t>
  </si>
  <si>
    <t xml:space="preserve">Gasto de Depreciación </t>
  </si>
  <si>
    <t>5-1-01-02-0001-0999-0002</t>
  </si>
  <si>
    <t>Gastos Financieros</t>
  </si>
  <si>
    <t>5-1-03-00-0000-0000-0000</t>
  </si>
  <si>
    <t>Perdida en Operaciones Cambiarias</t>
  </si>
  <si>
    <t xml:space="preserve">Total Gastos Operacionales </t>
  </si>
  <si>
    <t>EXCESO DE INGRESOS SOBRE GASTOS OPERACIONALES</t>
  </si>
  <si>
    <t>Transferencias y Donaciones</t>
  </si>
  <si>
    <t>5-1-04-00-0000-0000-0000</t>
  </si>
  <si>
    <t>Transferencias Corrientes a Instituciones Públicas</t>
  </si>
  <si>
    <t>Nota: J</t>
  </si>
  <si>
    <t>5-1-06-00-0000-0000-0000</t>
  </si>
  <si>
    <t>Transferencias del Capital a Instituciones</t>
  </si>
  <si>
    <t>Transferencias Corrientes a Organismos Internacionales</t>
  </si>
  <si>
    <t xml:space="preserve">Otras Transferencias de Capital </t>
  </si>
  <si>
    <t xml:space="preserve"> </t>
  </si>
  <si>
    <t xml:space="preserve">Ayudas y Donaciones </t>
  </si>
  <si>
    <t>Becas y Viajes de Estudios</t>
  </si>
  <si>
    <t xml:space="preserve">Total Transferencias y Donaciones </t>
  </si>
  <si>
    <t>RESULTADO NETO DEL PERIODO</t>
  </si>
  <si>
    <t>Preparado por:</t>
  </si>
  <si>
    <t xml:space="preserve">Aprobado por: </t>
  </si>
  <si>
    <t>Jesus Maria Castillo</t>
  </si>
  <si>
    <t>Wanda Contreras</t>
  </si>
  <si>
    <t>Encargado Contabilidad</t>
  </si>
  <si>
    <t>Diretora. Adm. Financiero</t>
  </si>
  <si>
    <t>Estado de Resultados por el periodo del 1 al 31 de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</si>
</sst>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#,##0.00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sz val="8"/>
      <name val="Tahoma"/>
      <family val="2"/>
    </font>
    <font>
      <b/>
      <sz val="9"/>
      <name val="Tahoma"/>
      <family val="2"/>
    </font>
    <font>
      <b/>
      <u val="doubleAccounting"/>
      <sz val="9"/>
      <color theme="1"/>
      <name val="Tahoma"/>
      <family val="2"/>
    </font>
    <font>
      <b/>
      <sz val="8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i/>
      <sz val="12"/>
      <color theme="1"/>
      <name val="Tahoma"/>
      <family val="2"/>
    </font>
    <font>
      <sz val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1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horizontal="left"/>
    </xf>
    <xf numFmtId="164" fontId="3" fillId="0" borderId="0" xfId="1" applyFont="1" applyAlignment="1">
      <alignment horizontal="center"/>
    </xf>
    <xf numFmtId="0" fontId="7" fillId="0" borderId="0" xfId="0" applyFont="1"/>
    <xf numFmtId="0" fontId="8" fillId="0" borderId="0" xfId="0" applyFont="1"/>
    <xf numFmtId="164" fontId="8" fillId="0" borderId="0" xfId="1" applyFont="1"/>
    <xf numFmtId="43" fontId="8" fillId="0" borderId="0" xfId="0" applyNumberFormat="1" applyFont="1"/>
    <xf numFmtId="0" fontId="0" fillId="0" borderId="0" xfId="0" quotePrefix="1"/>
    <xf numFmtId="0" fontId="8" fillId="2" borderId="0" xfId="0" applyFont="1" applyFill="1"/>
    <xf numFmtId="164" fontId="8" fillId="0" borderId="0" xfId="0" applyNumberFormat="1" applyFont="1"/>
    <xf numFmtId="164" fontId="3" fillId="2" borderId="0" xfId="1" applyFont="1" applyFill="1"/>
    <xf numFmtId="164" fontId="6" fillId="2" borderId="0" xfId="1" applyFont="1" applyFill="1"/>
    <xf numFmtId="164" fontId="7" fillId="2" borderId="0" xfId="1" applyFont="1" applyFill="1"/>
    <xf numFmtId="164" fontId="9" fillId="0" borderId="0" xfId="0" applyNumberFormat="1" applyFont="1"/>
    <xf numFmtId="165" fontId="8" fillId="0" borderId="0" xfId="0" applyNumberFormat="1" applyFont="1"/>
    <xf numFmtId="164" fontId="8" fillId="2" borderId="0" xfId="0" applyNumberFormat="1" applyFont="1" applyFill="1"/>
    <xf numFmtId="164" fontId="7" fillId="2" borderId="0" xfId="1" applyFont="1" applyFill="1" applyBorder="1"/>
    <xf numFmtId="164" fontId="9" fillId="2" borderId="0" xfId="1" applyFont="1" applyFill="1" applyBorder="1"/>
    <xf numFmtId="164" fontId="6" fillId="2" borderId="0" xfId="1" applyFont="1" applyFill="1" applyBorder="1"/>
    <xf numFmtId="0" fontId="3" fillId="0" borderId="0" xfId="0" applyFont="1" applyAlignment="1">
      <alignment wrapText="1"/>
    </xf>
    <xf numFmtId="164" fontId="10" fillId="2" borderId="0" xfId="1" applyFont="1" applyFill="1" applyBorder="1" applyAlignment="1">
      <alignment horizontal="right"/>
    </xf>
    <xf numFmtId="164" fontId="6" fillId="0" borderId="0" xfId="1" applyFont="1"/>
    <xf numFmtId="43" fontId="3" fillId="0" borderId="1" xfId="1" applyNumberFormat="1" applyFont="1" applyBorder="1"/>
    <xf numFmtId="164" fontId="3" fillId="0" borderId="1" xfId="1" applyFont="1" applyBorder="1"/>
    <xf numFmtId="164" fontId="3" fillId="0" borderId="2" xfId="1" applyFont="1" applyBorder="1"/>
    <xf numFmtId="164" fontId="3" fillId="0" borderId="0" xfId="1" applyFont="1" applyBorder="1"/>
    <xf numFmtId="164" fontId="3" fillId="0" borderId="0" xfId="1" applyFont="1"/>
    <xf numFmtId="164" fontId="9" fillId="0" borderId="0" xfId="1" applyFont="1"/>
    <xf numFmtId="0" fontId="11" fillId="0" borderId="0" xfId="0" applyFont="1"/>
    <xf numFmtId="164" fontId="7" fillId="0" borderId="0" xfId="1" applyFont="1"/>
    <xf numFmtId="0" fontId="12" fillId="0" borderId="0" xfId="0" applyFont="1"/>
    <xf numFmtId="4" fontId="13" fillId="0" borderId="0" xfId="0" quotePrefix="1" applyNumberFormat="1" applyFont="1"/>
    <xf numFmtId="0" fontId="14" fillId="0" borderId="0" xfId="0" applyFont="1"/>
    <xf numFmtId="0" fontId="1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28576</xdr:rowOff>
    </xdr:from>
    <xdr:to>
      <xdr:col>2</xdr:col>
      <xdr:colOff>1495425</xdr:colOff>
      <xdr:row>4</xdr:row>
      <xdr:rowOff>123826</xdr:rowOff>
    </xdr:to>
    <xdr:pic>
      <xdr:nvPicPr>
        <xdr:cNvPr id="2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E7312508-8C0F-4DF1-8B5E-2AA69EE90B9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675" y="28576"/>
          <a:ext cx="1400175" cy="857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RIGINAL%20COMPLETO%20EST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Resultados (2)"/>
      <sheetName val="PARAMETROS"/>
      <sheetName val="Estado de Situacion "/>
      <sheetName val="Estado de Resultados"/>
      <sheetName val="Calculos de Amortizaciones"/>
      <sheetName val="Hoja2"/>
      <sheetName val="Hoja3"/>
      <sheetName val="Hoja1"/>
    </sheetNames>
    <sheetDataSet>
      <sheetData sheetId="0"/>
      <sheetData sheetId="1">
        <row r="5">
          <cell r="C5" t="str">
            <v xml:space="preserve"> </v>
          </cell>
        </row>
        <row r="6">
          <cell r="C6">
            <v>44378</v>
          </cell>
          <cell r="D6">
            <v>44197</v>
          </cell>
        </row>
        <row r="7">
          <cell r="C7">
            <v>44408</v>
          </cell>
          <cell r="D7">
            <v>44377</v>
          </cell>
        </row>
        <row r="8">
          <cell r="C8" t="str">
            <v>F</v>
          </cell>
        </row>
        <row r="9">
          <cell r="C9" t="str">
            <v>L</v>
          </cell>
        </row>
        <row r="10">
          <cell r="C10" t="str">
            <v>S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78"/>
  <sheetViews>
    <sheetView tabSelected="1" topLeftCell="C22" workbookViewId="0">
      <selection activeCell="J10" sqref="J10"/>
    </sheetView>
  </sheetViews>
  <sheetFormatPr baseColWidth="10" defaultColWidth="9.140625" defaultRowHeight="15" x14ac:dyDescent="0.2"/>
  <cols>
    <col min="1" max="1" width="17.140625" style="1" hidden="1" customWidth="1"/>
    <col min="2" max="2" width="45.28515625" style="1" hidden="1" customWidth="1"/>
    <col min="3" max="3" width="54.5703125" style="1" customWidth="1"/>
    <col min="4" max="4" width="21.85546875" style="1" customWidth="1"/>
    <col min="5" max="5" width="16.85546875" style="3" bestFit="1" customWidth="1"/>
    <col min="6" max="6" width="22.28515625" style="3" customWidth="1"/>
    <col min="7" max="7" width="6.85546875" style="1" customWidth="1"/>
    <col min="8" max="8" width="16.5703125" style="1" bestFit="1" customWidth="1"/>
    <col min="9" max="9" width="12.42578125" style="1" bestFit="1" customWidth="1"/>
    <col min="10" max="10" width="8.42578125" style="1" bestFit="1" customWidth="1"/>
    <col min="11" max="11" width="20.28515625" style="1" customWidth="1"/>
    <col min="12" max="16384" width="9.140625" style="1"/>
  </cols>
  <sheetData>
    <row r="5" spans="1:17" x14ac:dyDescent="0.2">
      <c r="D5" s="2"/>
    </row>
    <row r="6" spans="1:17" s="4" customFormat="1" ht="10.5" x14ac:dyDescent="0.15">
      <c r="C6" s="41" t="s">
        <v>0</v>
      </c>
      <c r="D6" s="41"/>
      <c r="E6" s="41"/>
      <c r="F6" s="41"/>
      <c r="G6" s="5"/>
    </row>
    <row r="7" spans="1:17" s="4" customFormat="1" ht="15.75" customHeight="1" x14ac:dyDescent="0.15">
      <c r="A7" s="6"/>
      <c r="B7" s="6"/>
      <c r="C7" s="42" t="s">
        <v>55</v>
      </c>
      <c r="D7" s="42"/>
      <c r="E7" s="42"/>
      <c r="F7" s="42"/>
      <c r="G7" s="6"/>
    </row>
    <row r="8" spans="1:17" s="4" customFormat="1" ht="15" customHeight="1" x14ac:dyDescent="0.15">
      <c r="C8" s="42" t="s">
        <v>1</v>
      </c>
      <c r="D8" s="42"/>
      <c r="E8" s="42"/>
      <c r="F8" s="42"/>
      <c r="G8" s="6"/>
    </row>
    <row r="9" spans="1:17" s="4" customFormat="1" ht="11.25" x14ac:dyDescent="0.15">
      <c r="A9" s="7"/>
      <c r="B9" s="7"/>
      <c r="C9" s="8" t="s">
        <v>2</v>
      </c>
      <c r="D9" s="2"/>
      <c r="E9" s="9" t="s">
        <v>3</v>
      </c>
      <c r="F9" s="9" t="s">
        <v>4</v>
      </c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7" s="4" customFormat="1" x14ac:dyDescent="0.2">
      <c r="A10" s="7"/>
      <c r="B10" s="1" t="s">
        <v>5</v>
      </c>
      <c r="C10" s="7" t="s">
        <v>6</v>
      </c>
      <c r="D10" s="2" t="s">
        <v>7</v>
      </c>
      <c r="E10" s="12">
        <f>-_xll.Movimiento([1]PARAMETROS!$C$5,$B10,[1]PARAMETROS!$C$6,[1]PARAMETROS!$C$7,[1]PARAMETROS!$C$8,[1]PARAMETROS!$C$9,[1]PARAMETROS!$C$10,"M")</f>
        <v>97301915.310000002</v>
      </c>
      <c r="F10" s="12">
        <f>-_xll.Movimiento([1]PARAMETROS!$C$5,$B10,[1]PARAMETROS!$D$6,[1]PARAMETROS!$D$7,[1]PARAMETROS!$C$8,[1]PARAMETROS!$C$9,[1]PARAMETROS!$C$10,"M")</f>
        <v>476749159.06</v>
      </c>
      <c r="G10" s="10"/>
      <c r="H10" s="11"/>
      <c r="I10" s="13"/>
      <c r="J10" s="11"/>
      <c r="K10" s="11"/>
      <c r="L10" s="11"/>
      <c r="M10" s="11"/>
      <c r="N10" s="11"/>
      <c r="O10" s="11"/>
      <c r="P10" s="11"/>
      <c r="Q10" s="11"/>
    </row>
    <row r="11" spans="1:17" s="4" customFormat="1" x14ac:dyDescent="0.25">
      <c r="A11" s="7"/>
      <c r="B11" s="14" t="s">
        <v>8</v>
      </c>
      <c r="C11" s="7" t="s">
        <v>9</v>
      </c>
      <c r="D11" s="7"/>
      <c r="E11" s="12">
        <f>-_xll.Movimiento([1]PARAMETROS!$C$5,$B11,[1]PARAMETROS!$C$6,[1]PARAMETROS!$C$7,[1]PARAMETROS!$C$8,[1]PARAMETROS!$C$9,[1]PARAMETROS!$C$10,"M")</f>
        <v>0</v>
      </c>
      <c r="F11" s="12">
        <f>-_xll.Movimiento([1]PARAMETROS!$C$5,$B11,[1]PARAMETROS!$D$6,[1]PARAMETROS!$D$7,[1]PARAMETROS!$C$8,[1]PARAMETROS!$C$9,[1]PARAMETROS!$C$10,"M")</f>
        <v>0</v>
      </c>
      <c r="G11" s="10"/>
      <c r="H11" s="15"/>
      <c r="I11" s="11"/>
      <c r="J11" s="11"/>
      <c r="K11" s="11"/>
      <c r="L11" s="11"/>
      <c r="M11" s="11"/>
      <c r="N11" s="11"/>
      <c r="O11" s="11"/>
      <c r="P11" s="11"/>
      <c r="Q11" s="11"/>
    </row>
    <row r="12" spans="1:17" s="4" customFormat="1" x14ac:dyDescent="0.2">
      <c r="A12" s="7"/>
      <c r="B12" s="1" t="s">
        <v>10</v>
      </c>
      <c r="C12" s="7" t="s">
        <v>11</v>
      </c>
      <c r="D12" s="2" t="s">
        <v>12</v>
      </c>
      <c r="E12" s="12">
        <f>-_xll.Movimiento([1]PARAMETROS!$C$5,$B12,[1]PARAMETROS!$C$6,[1]PARAMETROS!$C$7,[1]PARAMETROS!$C$8,[1]PARAMETROS!$C$9,[1]PARAMETROS!$C$10,"M")</f>
        <v>0</v>
      </c>
      <c r="F12" s="12">
        <f>-_xll.Movimiento([1]PARAMETROS!$C$5,$B12,[1]PARAMETROS!$D$6,[1]PARAMETROS!$D$7,[1]PARAMETROS!$C$8,[1]PARAMETROS!$C$9,[1]PARAMETROS!$C$10,"M")</f>
        <v>26000</v>
      </c>
      <c r="G12" s="10"/>
      <c r="H12" s="11"/>
      <c r="I12" s="11"/>
      <c r="J12" s="11"/>
      <c r="L12" s="11"/>
      <c r="M12" s="11"/>
      <c r="N12" s="11"/>
      <c r="O12" s="11"/>
      <c r="P12" s="11"/>
      <c r="Q12" s="11"/>
    </row>
    <row r="13" spans="1:17" s="4" customFormat="1" ht="11.25" x14ac:dyDescent="0.15">
      <c r="A13" s="7"/>
      <c r="B13" s="7" t="s">
        <v>13</v>
      </c>
      <c r="C13" s="7" t="s">
        <v>14</v>
      </c>
      <c r="D13" s="2"/>
      <c r="E13" s="12">
        <f>-_xll.Movimiento([1]PARAMETROS!$C$5,$B13,[1]PARAMETROS!$C$6,[1]PARAMETROS!$C$7,[1]PARAMETROS!$C$8,[1]PARAMETROS!$C$9,[1]PARAMETROS!$C$10,"M")</f>
        <v>0</v>
      </c>
      <c r="F13" s="12">
        <f>-_xll.Movimiento([1]PARAMETROS!$C$5,$B13,[1]PARAMETROS!$D$6,[1]PARAMETROS!$D$7,[1]PARAMETROS!$C$8,[1]PARAMETROS!$C$9,[1]PARAMETROS!$C$10,"M")</f>
        <v>0</v>
      </c>
      <c r="G13" s="10"/>
      <c r="H13" s="16"/>
      <c r="I13" s="11"/>
      <c r="J13" s="11"/>
      <c r="L13" s="11"/>
      <c r="M13" s="11"/>
      <c r="N13" s="11"/>
      <c r="O13" s="11"/>
      <c r="P13" s="11"/>
      <c r="Q13" s="11"/>
    </row>
    <row r="14" spans="1:17" s="4" customFormat="1" ht="11.25" x14ac:dyDescent="0.15">
      <c r="A14" s="7"/>
      <c r="B14" s="7"/>
      <c r="C14" s="6" t="s">
        <v>15</v>
      </c>
      <c r="D14" s="6"/>
      <c r="E14" s="17">
        <f>+E10+E11+E12+E13</f>
        <v>97301915.310000002</v>
      </c>
      <c r="F14" s="17">
        <f>+F10+F13+F12</f>
        <v>476775159.06</v>
      </c>
      <c r="G14" s="10"/>
      <c r="H14" s="16"/>
      <c r="I14" s="11"/>
      <c r="J14" s="11"/>
      <c r="L14" s="11"/>
      <c r="M14" s="11"/>
      <c r="N14" s="11"/>
      <c r="O14" s="11"/>
      <c r="P14" s="11"/>
      <c r="Q14" s="11"/>
    </row>
    <row r="15" spans="1:17" s="4" customFormat="1" ht="11.25" x14ac:dyDescent="0.15">
      <c r="A15" s="7"/>
      <c r="B15" s="7"/>
      <c r="C15" s="6" t="s">
        <v>16</v>
      </c>
      <c r="D15" s="2" t="s">
        <v>17</v>
      </c>
      <c r="E15" s="18"/>
      <c r="F15" s="18"/>
      <c r="G15" s="10"/>
      <c r="H15" s="16"/>
      <c r="I15" s="11"/>
      <c r="J15" s="11"/>
      <c r="L15" s="11"/>
      <c r="M15" s="11"/>
      <c r="N15" s="11"/>
      <c r="O15" s="11"/>
      <c r="P15" s="11"/>
      <c r="Q15" s="11"/>
    </row>
    <row r="16" spans="1:17" s="4" customFormat="1" ht="11.25" x14ac:dyDescent="0.15">
      <c r="A16" s="7"/>
      <c r="B16" s="7" t="s">
        <v>18</v>
      </c>
      <c r="C16" s="7" t="s">
        <v>19</v>
      </c>
      <c r="D16" s="7"/>
      <c r="E16" s="19">
        <f>_xll.Movimiento([1]PARAMETROS!$C$5,$B16,[1]PARAMETROS!$C$6,[1]PARAMETROS!$C$7,[1]PARAMETROS!$C$8,[1]PARAMETROS!$C$9,[1]PARAMETROS!$C$10,"M")</f>
        <v>33840871.020000003</v>
      </c>
      <c r="F16" s="19">
        <f>_xll.Movimiento([1]PARAMETROS!$C$5,$B16,[1]PARAMETROS!$D$6,[1]PARAMETROS!$D$7,[1]PARAMETROS!$C$8,[1]PARAMETROS!$C$9,[1]PARAMETROS!$C$10,"M")</f>
        <v>194758084.66</v>
      </c>
      <c r="G16" s="20"/>
      <c r="H16" s="16"/>
      <c r="I16" s="11"/>
      <c r="J16" s="11"/>
      <c r="L16" s="11"/>
      <c r="M16" s="11"/>
      <c r="N16" s="11"/>
      <c r="O16" s="11"/>
      <c r="P16" s="11"/>
      <c r="Q16" s="11"/>
    </row>
    <row r="17" spans="1:17" s="4" customFormat="1" ht="11.25" x14ac:dyDescent="0.15">
      <c r="A17" s="7"/>
      <c r="B17" s="7" t="s">
        <v>20</v>
      </c>
      <c r="C17" s="7" t="s">
        <v>21</v>
      </c>
      <c r="D17" s="7"/>
      <c r="E17" s="19">
        <f>_xll.Movimiento([1]PARAMETROS!$C$5,$B17,[1]PARAMETROS!$C$6,[1]PARAMETROS!$C$7,[1]PARAMETROS!$C$8,[1]PARAMETROS!$C$9,[1]PARAMETROS!$C$10,"M")-E22-E20-E19</f>
        <v>4072400.84</v>
      </c>
      <c r="F17" s="19">
        <f>_xll.Movimiento([1]PARAMETROS!$C$5,$B17,[1]PARAMETROS!$D$6,[1]PARAMETROS!$D$7,[1]PARAMETROS!$C$8,[1]PARAMETROS!$C$9,[1]PARAMETROS!$C$10,"M")-F22-F20-F19</f>
        <v>19812871.080000002</v>
      </c>
      <c r="G17" s="20"/>
      <c r="H17" s="20"/>
      <c r="I17" s="16"/>
      <c r="J17" s="11"/>
      <c r="L17" s="11"/>
      <c r="M17" s="11"/>
      <c r="N17" s="11"/>
      <c r="O17" s="11"/>
      <c r="P17" s="11"/>
      <c r="Q17" s="11"/>
    </row>
    <row r="18" spans="1:17" s="4" customFormat="1" ht="11.25" x14ac:dyDescent="0.15">
      <c r="A18" s="7"/>
      <c r="B18" s="7" t="s">
        <v>22</v>
      </c>
      <c r="C18" s="7" t="s">
        <v>23</v>
      </c>
      <c r="D18" s="7"/>
      <c r="E18" s="19">
        <f>_xll.Movimiento([1]PARAMETROS!$C$5,$B18,[1]PARAMETROS!$C$6,[1]PARAMETROS!$C$7,[1]PARAMETROS!$C$8,[1]PARAMETROS!$C$9,[1]PARAMETROS!$C$10,"M")</f>
        <v>1468226.06</v>
      </c>
      <c r="F18" s="19">
        <f>_xll.Movimiento([1]PARAMETROS!$C$5,$B18,[1]PARAMETROS!$D$6,[1]PARAMETROS!$D$7,[1]PARAMETROS!$C$8,[1]PARAMETROS!$C$9,[1]PARAMETROS!$C$10,"M")</f>
        <v>7503435.96</v>
      </c>
      <c r="G18" s="20"/>
      <c r="H18" s="21"/>
      <c r="I18" s="16"/>
      <c r="J18" s="16"/>
      <c r="L18" s="11"/>
      <c r="M18" s="11"/>
      <c r="N18" s="11"/>
      <c r="O18" s="11"/>
      <c r="P18" s="11"/>
      <c r="Q18" s="11"/>
    </row>
    <row r="19" spans="1:17" s="4" customFormat="1" ht="11.25" x14ac:dyDescent="0.15">
      <c r="A19" s="7"/>
      <c r="B19" s="7" t="s">
        <v>24</v>
      </c>
      <c r="C19" s="7" t="s">
        <v>25</v>
      </c>
      <c r="D19" s="7"/>
      <c r="E19" s="19">
        <f>_xll.Movimiento([1]PARAMETROS!$C$5,$B19,[1]PARAMETROS!$C$6,[1]PARAMETROS!$C$7,[1]PARAMETROS!$C$8,[1]PARAMETROS!$C$9,[1]PARAMETROS!$C$10,"M")</f>
        <v>333350.42</v>
      </c>
      <c r="F19" s="19">
        <f>_xll.Movimiento([1]PARAMETROS!$C$5,$B19,[1]PARAMETROS!$D$6,[1]PARAMETROS!$D$7,[1]PARAMETROS!$C$8,[1]PARAMETROS!$C$9,[1]PARAMETROS!$C$10,"M")</f>
        <v>619296.63</v>
      </c>
      <c r="G19" s="20"/>
      <c r="H19" s="22"/>
      <c r="I19" s="11"/>
      <c r="J19" s="11"/>
      <c r="L19" s="11"/>
      <c r="M19" s="11"/>
      <c r="N19" s="11"/>
      <c r="O19" s="11"/>
      <c r="P19" s="11"/>
      <c r="Q19" s="11"/>
    </row>
    <row r="20" spans="1:17" s="4" customFormat="1" ht="11.25" x14ac:dyDescent="0.15">
      <c r="A20" s="7"/>
      <c r="B20" s="7" t="s">
        <v>26</v>
      </c>
      <c r="C20" s="7" t="s">
        <v>27</v>
      </c>
      <c r="D20" s="7"/>
      <c r="E20" s="19">
        <f>_xll.Movimiento([1]PARAMETROS!$C$5,$B20,[1]PARAMETROS!$C$6,[1]PARAMETROS!$C$7,[1]PARAMETROS!$C$8,[1]PARAMETROS!$C$9,[1]PARAMETROS!$C$10,"M")</f>
        <v>165238.53</v>
      </c>
      <c r="F20" s="19">
        <f>_xll.Movimiento([1]PARAMETROS!$C$5,$B20,[1]PARAMETROS!$D$6,[1]PARAMETROS!$D$7,[1]PARAMETROS!$C$8,[1]PARAMETROS!$C$9,[1]PARAMETROS!$C$10,"M")</f>
        <v>1009336.64</v>
      </c>
      <c r="G20" s="20"/>
      <c r="H20" s="22"/>
      <c r="I20" s="11"/>
      <c r="J20" s="11"/>
      <c r="L20" s="11"/>
      <c r="M20" s="11"/>
      <c r="N20" s="11"/>
      <c r="O20" s="11"/>
      <c r="P20" s="11"/>
      <c r="Q20" s="11"/>
    </row>
    <row r="21" spans="1:17" s="4" customFormat="1" ht="11.25" x14ac:dyDescent="0.15">
      <c r="A21" s="7"/>
      <c r="B21" s="7" t="s">
        <v>28</v>
      </c>
      <c r="C21" s="7" t="s">
        <v>29</v>
      </c>
      <c r="D21" s="7"/>
      <c r="E21" s="23">
        <f>_xll.Movimiento([1]PARAMETROS!$C$5,$B21,[1]PARAMETROS!$C$6,[1]PARAMETROS!$C$7,[1]PARAMETROS!$C$8,[1]PARAMETROS!$C$9,[1]PARAMETROS!$C$10,"M")</f>
        <v>598474.61</v>
      </c>
      <c r="F21" s="23">
        <f>_xll.Movimiento([1]PARAMETROS!$C$5,$B21,[1]PARAMETROS!$D$6,[1]PARAMETROS!$D$7,[1]PARAMETROS!$C$8,[1]PARAMETROS!$C$9,[1]PARAMETROS!$C$10,"M")</f>
        <v>6625025.6799999997</v>
      </c>
      <c r="G21" s="10"/>
      <c r="I21" s="11"/>
      <c r="J21" s="11"/>
      <c r="L21" s="11"/>
      <c r="M21" s="11"/>
      <c r="N21" s="11"/>
      <c r="O21" s="11"/>
      <c r="P21" s="11"/>
      <c r="Q21" s="11"/>
    </row>
    <row r="22" spans="1:17" s="4" customFormat="1" ht="11.25" x14ac:dyDescent="0.15">
      <c r="A22" s="7"/>
      <c r="B22" s="7" t="s">
        <v>30</v>
      </c>
      <c r="C22" s="7" t="s">
        <v>31</v>
      </c>
      <c r="D22" s="5"/>
      <c r="E22" s="23">
        <f>_xll.Movimiento([1]PARAMETROS!$C$5,$B22,[1]PARAMETROS!$C$6,[1]PARAMETROS!$C$7,[1]PARAMETROS!$C$8,[1]PARAMETROS!$C$9,[1]PARAMETROS!$C$10,"M")</f>
        <v>-16152.49</v>
      </c>
      <c r="F22" s="23">
        <f>_xll.Movimiento([1]PARAMETROS!$C$5,$B22,[1]PARAMETROS!$D$6,[1]PARAMETROS!$D$7,[1]PARAMETROS!$C$8,[1]PARAMETROS!$C$9,[1]PARAMETROS!$C$10,"M")</f>
        <v>26559.47</v>
      </c>
      <c r="G22" s="10"/>
      <c r="H22" s="11"/>
      <c r="I22" s="11"/>
      <c r="J22" s="11"/>
      <c r="L22" s="11"/>
      <c r="M22" s="11"/>
      <c r="N22" s="11"/>
      <c r="O22" s="11"/>
      <c r="P22" s="11"/>
      <c r="Q22" s="11"/>
    </row>
    <row r="23" spans="1:17" s="4" customFormat="1" ht="11.25" x14ac:dyDescent="0.15">
      <c r="A23" s="7"/>
      <c r="B23" s="7" t="s">
        <v>32</v>
      </c>
      <c r="C23" s="7" t="s">
        <v>33</v>
      </c>
      <c r="D23" s="5"/>
      <c r="E23" s="23">
        <f>_xll.Movimiento([1]PARAMETROS!$C$5,$B23,[1]PARAMETROS!$C$6,[1]PARAMETROS!$C$7,[1]PARAMETROS!$C$8,[1]PARAMETROS!$C$9,[1]PARAMETROS!$C$10,"M")</f>
        <v>0.5</v>
      </c>
      <c r="F23" s="23">
        <f>_xll.Movimiento([1]PARAMETROS!$C$5,$B23,[1]PARAMETROS!$D$6,[1]PARAMETROS!$D$7,[1]PARAMETROS!$C$8,[1]PARAMETROS!$C$9,[1]PARAMETROS!$C$10,"M")</f>
        <v>1.0900000000000001</v>
      </c>
      <c r="G23" s="10"/>
      <c r="H23" s="11"/>
      <c r="I23" s="11"/>
      <c r="J23" s="11"/>
      <c r="L23" s="11"/>
      <c r="M23" s="11"/>
      <c r="N23" s="11"/>
      <c r="O23" s="11"/>
      <c r="P23" s="11"/>
      <c r="Q23" s="11"/>
    </row>
    <row r="24" spans="1:17" s="4" customFormat="1" ht="11.25" x14ac:dyDescent="0.15">
      <c r="A24" s="7"/>
      <c r="B24" s="7"/>
      <c r="C24" s="6" t="s">
        <v>34</v>
      </c>
      <c r="D24" s="2"/>
      <c r="E24" s="24">
        <f>SUM(E16:E22)</f>
        <v>40462408.990000002</v>
      </c>
      <c r="F24" s="24">
        <f>SUM(F16:F22)</f>
        <v>230354610.12</v>
      </c>
      <c r="G24" s="10"/>
      <c r="H24" s="12"/>
      <c r="I24" s="11"/>
      <c r="J24" s="16"/>
      <c r="L24" s="11"/>
      <c r="M24" s="11"/>
      <c r="N24" s="11"/>
      <c r="O24" s="11"/>
      <c r="P24" s="11"/>
      <c r="Q24" s="11"/>
    </row>
    <row r="25" spans="1:17" s="4" customFormat="1" ht="11.25" x14ac:dyDescent="0.15">
      <c r="A25" s="7"/>
      <c r="B25" s="7"/>
      <c r="C25" s="6"/>
      <c r="D25" s="6"/>
      <c r="E25" s="25"/>
      <c r="F25" s="25"/>
      <c r="G25" s="10"/>
      <c r="H25" s="16"/>
      <c r="I25" s="11"/>
      <c r="J25" s="13"/>
      <c r="L25" s="11"/>
      <c r="M25" s="11"/>
      <c r="N25" s="11"/>
      <c r="O25" s="11"/>
      <c r="P25" s="11"/>
      <c r="Q25" s="11"/>
    </row>
    <row r="26" spans="1:17" s="4" customFormat="1" ht="24.75" customHeight="1" x14ac:dyDescent="0.3">
      <c r="A26" s="7"/>
      <c r="B26" s="7"/>
      <c r="C26" s="26" t="s">
        <v>35</v>
      </c>
      <c r="D26" s="26"/>
      <c r="E26" s="27">
        <f>+E14-E24</f>
        <v>56839506.32</v>
      </c>
      <c r="F26" s="27">
        <f>+F14-F24</f>
        <v>246420548.94</v>
      </c>
      <c r="G26" s="10"/>
      <c r="H26" s="13"/>
      <c r="I26" s="11"/>
      <c r="J26" s="16"/>
      <c r="L26" s="11"/>
      <c r="M26" s="11"/>
      <c r="N26" s="11"/>
      <c r="O26" s="11"/>
      <c r="P26" s="11"/>
      <c r="Q26" s="11"/>
    </row>
    <row r="27" spans="1:17" s="4" customFormat="1" ht="11.25" x14ac:dyDescent="0.15">
      <c r="A27" s="7"/>
      <c r="B27" s="7"/>
      <c r="C27" s="6" t="s">
        <v>36</v>
      </c>
      <c r="D27" s="2"/>
      <c r="E27" s="18"/>
      <c r="F27" s="18"/>
      <c r="G27" s="10"/>
      <c r="H27" s="11"/>
      <c r="I27" s="12"/>
      <c r="J27" s="11"/>
      <c r="L27" s="11"/>
      <c r="M27" s="11"/>
      <c r="N27" s="11"/>
      <c r="O27" s="11"/>
      <c r="P27" s="11"/>
      <c r="Q27" s="11"/>
    </row>
    <row r="28" spans="1:17" s="4" customFormat="1" ht="11.25" x14ac:dyDescent="0.15">
      <c r="A28" s="7"/>
      <c r="B28" s="7" t="s">
        <v>37</v>
      </c>
      <c r="C28" s="7" t="s">
        <v>38</v>
      </c>
      <c r="D28" s="6" t="s">
        <v>39</v>
      </c>
      <c r="E28" s="23">
        <f>_xll.Movimiento([1]PARAMETROS!$C$5,$B28,[1]PARAMETROS!$C$6,[1]PARAMETROS!$C$7,[1]PARAMETROS!$C$8,[1]PARAMETROS!$C$9,[1]PARAMETROS!$C$10,"M")</f>
        <v>39944833.140000001</v>
      </c>
      <c r="F28" s="23">
        <f>_xll.Movimiento([1]PARAMETROS!$C$5,$B28,[1]PARAMETROS!$D$6,[1]PARAMETROS!$D$7,[1]PARAMETROS!$C$8,[1]PARAMETROS!$C$9,[1]PARAMETROS!$C$10,"M")</f>
        <v>241407428.02000001</v>
      </c>
      <c r="G28" s="20"/>
      <c r="H28" s="12"/>
      <c r="I28" s="11"/>
      <c r="J28" s="16"/>
      <c r="L28" s="11"/>
      <c r="M28" s="11"/>
      <c r="N28" s="11"/>
      <c r="O28" s="11"/>
      <c r="P28" s="11"/>
      <c r="Q28" s="11"/>
    </row>
    <row r="29" spans="1:17" s="4" customFormat="1" ht="11.25" x14ac:dyDescent="0.15">
      <c r="A29" s="7"/>
      <c r="B29" s="7" t="s">
        <v>40</v>
      </c>
      <c r="C29" s="7" t="s">
        <v>41</v>
      </c>
      <c r="D29" s="7"/>
      <c r="E29" s="23">
        <f>_xll.Movimiento([1]PARAMETROS!$C$5,$B29,[1]PARAMETROS!$C$6,[1]PARAMETROS!$C$7,[1]PARAMETROS!$C$8,[1]PARAMETROS!$C$9,[1]PARAMETROS!$C$10,"M")</f>
        <v>0</v>
      </c>
      <c r="F29" s="23">
        <f>_xll.Movimiento([1]PARAMETROS!$C$5,$B29,[1]PARAMETROS!$D$6,[1]PARAMETROS!$D$7,[1]PARAMETROS!$C$8,[1]PARAMETROS!$C$9,[1]PARAMETROS!$C$10,"M")</f>
        <v>0</v>
      </c>
      <c r="G29" s="20"/>
      <c r="H29" s="16"/>
      <c r="I29" s="11"/>
      <c r="J29" s="16"/>
      <c r="L29" s="11"/>
      <c r="M29" s="11"/>
      <c r="N29" s="11"/>
      <c r="O29" s="11"/>
      <c r="P29" s="11"/>
      <c r="Q29" s="11"/>
    </row>
    <row r="30" spans="1:17" s="4" customFormat="1" ht="11.25" x14ac:dyDescent="0.15">
      <c r="A30" s="7"/>
      <c r="B30" s="7"/>
      <c r="C30" s="7" t="s">
        <v>42</v>
      </c>
      <c r="D30" s="7"/>
      <c r="E30" s="18">
        <v>0</v>
      </c>
      <c r="F30" s="18">
        <v>0</v>
      </c>
      <c r="G30" s="10"/>
      <c r="H30" s="16"/>
      <c r="I30" s="13"/>
      <c r="J30" s="11"/>
      <c r="L30" s="11"/>
      <c r="M30" s="11"/>
      <c r="N30" s="11"/>
      <c r="O30" s="11"/>
      <c r="P30" s="11"/>
      <c r="Q30" s="11"/>
    </row>
    <row r="31" spans="1:17" s="4" customFormat="1" ht="11.25" x14ac:dyDescent="0.15">
      <c r="A31" s="7"/>
      <c r="B31" s="7"/>
      <c r="C31" s="7" t="s">
        <v>43</v>
      </c>
      <c r="D31" s="7"/>
      <c r="E31" s="28" t="s">
        <v>44</v>
      </c>
      <c r="F31" s="28">
        <v>0</v>
      </c>
      <c r="G31" s="10"/>
      <c r="H31" s="11"/>
      <c r="I31" s="11"/>
      <c r="J31" s="11"/>
      <c r="L31" s="11"/>
      <c r="M31" s="11"/>
      <c r="N31" s="11"/>
      <c r="O31" s="11"/>
      <c r="P31" s="11"/>
      <c r="Q31" s="11"/>
    </row>
    <row r="32" spans="1:17" s="4" customFormat="1" ht="11.25" x14ac:dyDescent="0.15">
      <c r="A32" s="7"/>
      <c r="B32" s="7"/>
      <c r="C32" s="7" t="s">
        <v>45</v>
      </c>
      <c r="D32" s="7"/>
      <c r="E32" s="28">
        <v>0</v>
      </c>
      <c r="F32" s="28">
        <v>0</v>
      </c>
      <c r="G32" s="10"/>
      <c r="H32" s="11"/>
      <c r="I32" s="11"/>
      <c r="J32" s="11"/>
      <c r="L32" s="11"/>
      <c r="M32" s="11"/>
      <c r="N32" s="11"/>
      <c r="O32" s="11"/>
      <c r="P32" s="11"/>
      <c r="Q32" s="11"/>
    </row>
    <row r="33" spans="1:17" s="4" customFormat="1" ht="11.25" x14ac:dyDescent="0.15">
      <c r="A33" s="7"/>
      <c r="B33" s="7"/>
      <c r="C33" s="7" t="s">
        <v>46</v>
      </c>
      <c r="D33" s="7"/>
      <c r="E33" s="28">
        <v>0</v>
      </c>
      <c r="F33" s="28">
        <v>0</v>
      </c>
      <c r="G33" s="10"/>
      <c r="H33" s="11"/>
      <c r="I33" s="11"/>
      <c r="J33" s="11"/>
      <c r="L33" s="11"/>
      <c r="M33" s="11"/>
      <c r="N33" s="11"/>
      <c r="O33" s="11"/>
      <c r="P33" s="11"/>
      <c r="Q33" s="11"/>
    </row>
    <row r="34" spans="1:17" s="4" customFormat="1" ht="11.25" x14ac:dyDescent="0.15">
      <c r="A34" s="7"/>
      <c r="B34" s="7"/>
      <c r="C34" s="6" t="s">
        <v>47</v>
      </c>
      <c r="D34" s="6"/>
      <c r="E34" s="29">
        <f>+E28+E29+E30+E32+E33</f>
        <v>39944833.140000001</v>
      </c>
      <c r="F34" s="30">
        <f>+F28+F30+F31+F32+F29</f>
        <v>241407428.02000001</v>
      </c>
      <c r="G34" s="10"/>
      <c r="H34" s="11"/>
      <c r="I34" s="16"/>
      <c r="J34" s="11"/>
      <c r="L34" s="11"/>
      <c r="M34" s="11"/>
      <c r="N34" s="11"/>
      <c r="O34" s="11"/>
      <c r="P34" s="11"/>
      <c r="Q34" s="11"/>
    </row>
    <row r="35" spans="1:17" s="4" customFormat="1" ht="12" thickBot="1" x14ac:dyDescent="0.2">
      <c r="A35" s="7"/>
      <c r="B35" s="7"/>
      <c r="C35" s="6" t="s">
        <v>48</v>
      </c>
      <c r="D35" s="6"/>
      <c r="E35" s="31">
        <f>+E26-E34</f>
        <v>16894673.18</v>
      </c>
      <c r="F35" s="31">
        <f>+F26-F34</f>
        <v>5013120.9199999869</v>
      </c>
      <c r="G35" s="10"/>
      <c r="H35" s="12"/>
      <c r="I35" s="16"/>
      <c r="J35" s="11"/>
      <c r="L35" s="11"/>
      <c r="M35" s="11"/>
      <c r="N35" s="11"/>
      <c r="O35" s="11"/>
      <c r="P35" s="11"/>
      <c r="Q35" s="11"/>
    </row>
    <row r="36" spans="1:17" s="4" customFormat="1" ht="56.25" customHeight="1" thickTop="1" x14ac:dyDescent="0.15">
      <c r="A36" s="7"/>
      <c r="B36" s="7"/>
      <c r="C36" s="6"/>
      <c r="D36" s="6"/>
      <c r="E36" s="32"/>
      <c r="F36" s="32"/>
      <c r="G36" s="10"/>
      <c r="H36" s="11"/>
      <c r="I36" s="11"/>
      <c r="J36" s="11"/>
      <c r="L36" s="11"/>
      <c r="M36" s="11"/>
      <c r="N36" s="11"/>
      <c r="O36" s="11"/>
      <c r="P36" s="11"/>
      <c r="Q36" s="11"/>
    </row>
    <row r="37" spans="1:17" s="4" customFormat="1" ht="11.25" x14ac:dyDescent="0.15">
      <c r="A37" s="7"/>
      <c r="B37" s="7"/>
      <c r="C37" s="6" t="s">
        <v>49</v>
      </c>
      <c r="D37" s="33"/>
      <c r="E37" s="34" t="s">
        <v>50</v>
      </c>
      <c r="H37" s="35"/>
      <c r="I37" s="11"/>
      <c r="J37" s="11"/>
      <c r="L37" s="11"/>
      <c r="M37" s="11"/>
      <c r="N37" s="11"/>
      <c r="O37" s="11"/>
      <c r="P37" s="11"/>
      <c r="Q37" s="11"/>
    </row>
    <row r="38" spans="1:17" s="4" customFormat="1" ht="39" hidden="1" customHeight="1" x14ac:dyDescent="0.15">
      <c r="A38" s="7"/>
      <c r="B38" s="7"/>
      <c r="C38" s="6"/>
      <c r="D38" s="6"/>
      <c r="E38" s="34"/>
      <c r="F38" s="34"/>
      <c r="H38" s="35"/>
      <c r="I38" s="11"/>
      <c r="J38" s="11"/>
      <c r="L38" s="11"/>
      <c r="M38" s="11"/>
      <c r="N38" s="11"/>
      <c r="O38" s="11"/>
      <c r="P38" s="11"/>
      <c r="Q38" s="11"/>
    </row>
    <row r="39" spans="1:17" s="4" customFormat="1" ht="14.25" customHeight="1" x14ac:dyDescent="0.15">
      <c r="A39" s="7"/>
      <c r="B39" s="7"/>
      <c r="C39" s="7"/>
      <c r="D39" s="7"/>
      <c r="E39" s="36"/>
      <c r="F39" s="36"/>
      <c r="H39" s="12"/>
      <c r="I39" s="11"/>
      <c r="J39" s="11"/>
      <c r="K39" s="11"/>
      <c r="L39" s="11"/>
      <c r="M39" s="11"/>
      <c r="N39" s="11"/>
      <c r="O39" s="11"/>
      <c r="P39" s="11"/>
      <c r="Q39" s="11"/>
    </row>
    <row r="40" spans="1:17" s="4" customFormat="1" x14ac:dyDescent="0.2">
      <c r="A40" s="7"/>
      <c r="B40" s="7"/>
      <c r="C40" s="37" t="s">
        <v>51</v>
      </c>
      <c r="D40" s="33"/>
      <c r="E40" s="38" t="s">
        <v>52</v>
      </c>
      <c r="F40" s="34"/>
      <c r="H40" s="35"/>
      <c r="I40" s="11"/>
      <c r="J40" s="11"/>
      <c r="K40" s="11"/>
      <c r="L40" s="11"/>
      <c r="M40" s="11"/>
      <c r="N40" s="11"/>
      <c r="O40" s="11"/>
      <c r="P40" s="11"/>
      <c r="Q40" s="11"/>
    </row>
    <row r="41" spans="1:17" s="4" customFormat="1" x14ac:dyDescent="0.2">
      <c r="A41" s="7"/>
      <c r="B41" s="7"/>
      <c r="C41" s="39" t="s">
        <v>53</v>
      </c>
      <c r="D41" s="7"/>
      <c r="E41" s="38" t="s">
        <v>54</v>
      </c>
      <c r="F41" s="28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x14ac:dyDescent="0.2">
      <c r="A42" s="7"/>
      <c r="B42" s="7"/>
      <c r="D42" s="7"/>
      <c r="E42" s="28"/>
      <c r="F42" s="28"/>
      <c r="G42" s="10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x14ac:dyDescent="0.2">
      <c r="A43" s="7"/>
      <c r="B43" s="7"/>
      <c r="C43" s="6"/>
      <c r="D43" s="7"/>
      <c r="E43" s="28"/>
      <c r="F43" s="28"/>
      <c r="G43" s="10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x14ac:dyDescent="0.2">
      <c r="C44" s="6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x14ac:dyDescent="0.2">
      <c r="C45" s="6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x14ac:dyDescent="0.2"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x14ac:dyDescent="0.2"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1:17" x14ac:dyDescent="0.2"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7:17" x14ac:dyDescent="0.2"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7:17" x14ac:dyDescent="0.2"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7:17" x14ac:dyDescent="0.2"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</row>
    <row r="52" spans="7:17" x14ac:dyDescent="0.2"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</row>
    <row r="53" spans="7:17" x14ac:dyDescent="0.2"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7:17" x14ac:dyDescent="0.2"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7:17" x14ac:dyDescent="0.2"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7:17" x14ac:dyDescent="0.2"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7:17" x14ac:dyDescent="0.2"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7:17" x14ac:dyDescent="0.2"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7:17" x14ac:dyDescent="0.2"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7:17" x14ac:dyDescent="0.2"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</row>
    <row r="61" spans="7:17" x14ac:dyDescent="0.2"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7:17" x14ac:dyDescent="0.2"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7:17" x14ac:dyDescent="0.2"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7:17" x14ac:dyDescent="0.2"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</row>
    <row r="65" spans="7:17" x14ac:dyDescent="0.2"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7:17" x14ac:dyDescent="0.2"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7:17" x14ac:dyDescent="0.2"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</row>
    <row r="68" spans="7:17" x14ac:dyDescent="0.2"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7:17" x14ac:dyDescent="0.2"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7:17" x14ac:dyDescent="0.2"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</row>
    <row r="71" spans="7:17" x14ac:dyDescent="0.2"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</row>
    <row r="72" spans="7:17" x14ac:dyDescent="0.2"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7:17" x14ac:dyDescent="0.2"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</row>
    <row r="74" spans="7:17" x14ac:dyDescent="0.2"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7:17" x14ac:dyDescent="0.2"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</row>
    <row r="76" spans="7:17" x14ac:dyDescent="0.2"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</row>
    <row r="77" spans="7:17" x14ac:dyDescent="0.2"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</row>
    <row r="78" spans="7:17" x14ac:dyDescent="0.2"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</row>
  </sheetData>
  <mergeCells count="3">
    <mergeCell ref="C6:F6"/>
    <mergeCell ref="C7:F7"/>
    <mergeCell ref="C8:F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Castillo</dc:creator>
  <cp:lastModifiedBy>Glenys Dahiana Vargas Nuñez</cp:lastModifiedBy>
  <cp:lastPrinted>2021-08-09T14:10:25Z</cp:lastPrinted>
  <dcterms:created xsi:type="dcterms:W3CDTF">2021-08-09T14:05:58Z</dcterms:created>
  <dcterms:modified xsi:type="dcterms:W3CDTF">2021-08-09T18:18:02Z</dcterms:modified>
</cp:coreProperties>
</file>