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JULIO 2021\"/>
    </mc:Choice>
  </mc:AlternateContent>
  <xr:revisionPtr revIDLastSave="0" documentId="13_ncr:1_{36B37522-7B1E-4FDC-B151-40E0A59D5F1A}" xr6:coauthVersionLast="46" xr6:coauthVersionMax="46" xr10:uidLastSave="{00000000-0000-0000-0000-000000000000}"/>
  <bookViews>
    <workbookView xWindow="-120" yWindow="-120" windowWidth="20730" windowHeight="11160" xr2:uid="{AB7DCF51-EC62-4FEE-826E-A8F66A715C8D}"/>
  </bookViews>
  <sheets>
    <sheet name="Estado de Situacion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E58" i="1"/>
  <c r="E50" i="1"/>
  <c r="E36" i="1"/>
  <c r="E30" i="1"/>
  <c r="E26" i="1"/>
  <c r="E22" i="1"/>
  <c r="E16" i="1"/>
  <c r="E12" i="1"/>
  <c r="E35" i="1"/>
  <c r="E25" i="1"/>
  <c r="E15" i="1"/>
  <c r="E48" i="1"/>
  <c r="E38" i="1"/>
  <c r="E28" i="1"/>
  <c r="E20" i="1"/>
  <c r="E51" i="1"/>
  <c r="E47" i="1"/>
  <c r="E27" i="1"/>
  <c r="E53" i="1"/>
  <c r="E49" i="1"/>
  <c r="E29" i="1"/>
  <c r="E21" i="1"/>
  <c r="E52" i="1"/>
  <c r="E24" i="1"/>
  <c r="E14" i="1"/>
  <c r="E57" i="1"/>
  <c r="E31" i="1"/>
  <c r="E23" i="1"/>
  <c r="E13" i="1"/>
  <c r="E54" i="1" l="1"/>
  <c r="E60" i="1" s="1"/>
  <c r="E32" i="1"/>
  <c r="E37" i="1"/>
  <c r="E11" i="1"/>
  <c r="E39" i="1" l="1"/>
  <c r="E17" i="1"/>
  <c r="E40" i="1" l="1"/>
</calcChain>
</file>

<file path=xl/sharedStrings.xml><?xml version="1.0" encoding="utf-8"?>
<sst xmlns="http://schemas.openxmlformats.org/spreadsheetml/2006/main" count="93" uniqueCount="93">
  <si>
    <t xml:space="preserve">Estado de Situacion </t>
  </si>
  <si>
    <t>Valores en RD$</t>
  </si>
  <si>
    <t>ACTIVOS</t>
  </si>
  <si>
    <t>ACTIVOS CORRIENTES</t>
  </si>
  <si>
    <t>Nota: C</t>
  </si>
  <si>
    <t>1-1-01-00-0000-0000-0000</t>
  </si>
  <si>
    <t>Efectivo en Caja y Bancos</t>
  </si>
  <si>
    <t>Nota: C1</t>
  </si>
  <si>
    <t>1-1-01-02-0001-0001-0004</t>
  </si>
  <si>
    <t>Cuota Presupuestaria</t>
  </si>
  <si>
    <t>Nota: C2</t>
  </si>
  <si>
    <t>Cuentas por Cobrar Empleados y Otros</t>
  </si>
  <si>
    <t>Inversiones en Certificados Financieros</t>
  </si>
  <si>
    <t>1-1-06-00-0000-0000-0000</t>
  </si>
  <si>
    <t>Inventario en Materiales y Suministros de Oficina</t>
  </si>
  <si>
    <t>Nota: C3</t>
  </si>
  <si>
    <t>1-1-04-02-0000-0000-0000</t>
  </si>
  <si>
    <t>Cuentas por Cobrar Clientes Nacionales</t>
  </si>
  <si>
    <t>Activos Corrientes</t>
  </si>
  <si>
    <t>ACTIVOS NO CORRIENTES</t>
  </si>
  <si>
    <t>Nota: D</t>
  </si>
  <si>
    <t>1-2-06-01-0003-0001-0000</t>
  </si>
  <si>
    <t>Equipos de Transporte, Remolques y Elevación</t>
  </si>
  <si>
    <t>Nota: D1</t>
  </si>
  <si>
    <t>1-2-06-01-0001-0001-0000,1-2-06-01-0002-0001-0000,1-2-06-01-0004-0001-0000,1-2-06-01-0006-0001-0000,1-2-06-01-0007-0001-0000</t>
  </si>
  <si>
    <t>Muebles y Equipos de Oficina</t>
  </si>
  <si>
    <t>Nota: D2</t>
  </si>
  <si>
    <t>1-2-06-98-0001-0001-0000</t>
  </si>
  <si>
    <t>Equipos de Seguridad</t>
  </si>
  <si>
    <t>1-2-06-01-0998-0001-0000</t>
  </si>
  <si>
    <t>Equipos y mobiliario de alojamiento</t>
  </si>
  <si>
    <t>1-2-06-01-0005-0001-0000</t>
  </si>
  <si>
    <t>Equipos Medicos y Laboratorios</t>
  </si>
  <si>
    <t>1-2-06-01-1000-0001-0000</t>
  </si>
  <si>
    <t xml:space="preserve">Maquinarias y Equipos de Construcción </t>
  </si>
  <si>
    <t>1-2-06-03-0000-0000-0000</t>
  </si>
  <si>
    <t>Construcciones de Obras</t>
  </si>
  <si>
    <t>Nota: D3</t>
  </si>
  <si>
    <t>1-2-06-98-0004-0000-0000</t>
  </si>
  <si>
    <t>Obras de Artes</t>
  </si>
  <si>
    <t>1-2-06-02-0002-0001-0000</t>
  </si>
  <si>
    <t>Edificios</t>
  </si>
  <si>
    <t>Nota: D4</t>
  </si>
  <si>
    <t>1-2-06-01-0001-0002-0000,1-2-06-01-0002-0002-0000,1-2-06-01-0003-0002-0000,1-2-06-01-0004-0002-0000,1-2-06-01-0005-0002-0000,1-2-06-01-0006-0002-0000,1-2-06-01-0007-0002-0000,1-2-06-01-0008-0002-0000,1-2-06-01-0998-0002-0000,1-2-06-01-0005-0002-0000,1-2-06-98-0001-0002-0000,1-2-08-01-0003-0002-0000,1-2-06-01-1000-0002-0000,1-2-06-02-0002-0002-0000</t>
  </si>
  <si>
    <t xml:space="preserve">Depreciación Acumulada </t>
  </si>
  <si>
    <t>1-2-06-01-0008-0001-0000</t>
  </si>
  <si>
    <t xml:space="preserve">Herramientas y respuestos </t>
  </si>
  <si>
    <t>1-2-06-01-0999-0000-0000</t>
  </si>
  <si>
    <t>Activos por Clasificar</t>
  </si>
  <si>
    <t>Total Activos No Corrientes</t>
  </si>
  <si>
    <t>Otros Activos</t>
  </si>
  <si>
    <t>Nota: E</t>
  </si>
  <si>
    <t>1-2-06-01-0009-0000-0000</t>
  </si>
  <si>
    <t>Obras de Mejoras Sobre Prop. Arrendadas</t>
  </si>
  <si>
    <t>Nota: E1</t>
  </si>
  <si>
    <t>1-2-08-01-0003-0001-0000</t>
  </si>
  <si>
    <t>Bienes Intangibles (Licencias y Sotfware)</t>
  </si>
  <si>
    <t>Nota: E2</t>
  </si>
  <si>
    <t>1-1-04-00-0000-0000-0000</t>
  </si>
  <si>
    <t>Gastos pagados por Anticipado</t>
  </si>
  <si>
    <t>Nota: E3</t>
  </si>
  <si>
    <t>1-2-98-00-0000-0000-0000</t>
  </si>
  <si>
    <t>Depositos de Alquiler</t>
  </si>
  <si>
    <t>Nota: E4</t>
  </si>
  <si>
    <t>Total Otros Activos</t>
  </si>
  <si>
    <t>TOTAL  ACTIVOS</t>
  </si>
  <si>
    <t>PASIVOS Y PATRIMONIO INSTITUCIONAL</t>
  </si>
  <si>
    <t>PASIVOS CORRIENTES</t>
  </si>
  <si>
    <t>Nota: F</t>
  </si>
  <si>
    <t>2-1-01-00-0000-0000-0000</t>
  </si>
  <si>
    <t xml:space="preserve">Cuentas por Pagar Proveedores </t>
  </si>
  <si>
    <t>2-1-03-00-0000-0000-0000</t>
  </si>
  <si>
    <t>Retenciones y Acumulaciones por Pagar</t>
  </si>
  <si>
    <t>2-1-98-02-0001-0000-0000</t>
  </si>
  <si>
    <t>Regalia Pascual por pagar</t>
  </si>
  <si>
    <t>2-2-11-00-0000-0000-0000</t>
  </si>
  <si>
    <t>Otros pasivos Corrientes</t>
  </si>
  <si>
    <t>PASIVO NO CORRIENTES</t>
  </si>
  <si>
    <t>Prestamos por pagar a L/Plazos</t>
  </si>
  <si>
    <t>TOTAL PASIVOS</t>
  </si>
  <si>
    <t>PATRIMONIO INSTITUCIONAL</t>
  </si>
  <si>
    <t>3-1-01-00-0000-0000-0000,3-1-02-00-0000-0000-0000,3-1-03-00-0000-0000-0000,3-2-00-00-0000-0000-0000,3-9-00-00-0000-0000-0000</t>
  </si>
  <si>
    <t>Patrimonio Institucional</t>
  </si>
  <si>
    <t>Resultados Acumulados de Periodos Anteriores</t>
  </si>
  <si>
    <t>Resultados del Periodo</t>
  </si>
  <si>
    <t xml:space="preserve">TOTAL PASIVOS Y PATRIMONIO </t>
  </si>
  <si>
    <t>Preparado por:</t>
  </si>
  <si>
    <t xml:space="preserve">Aprobado por: </t>
  </si>
  <si>
    <t>Jesus Maria Castillo</t>
  </si>
  <si>
    <t>Wanda Contreras</t>
  </si>
  <si>
    <t>Encargado Contabilidad</t>
  </si>
  <si>
    <t>Diretora. Adm. Financiero</t>
  </si>
  <si>
    <t>Al 31 de JuLio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</si>
</sst>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8"/>
      <color theme="1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b/>
      <u val="doubleAccounting"/>
      <sz val="12"/>
      <color theme="1"/>
      <name val="Tahoma"/>
      <family val="2"/>
    </font>
    <font>
      <b/>
      <i/>
      <sz val="12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164" fontId="3" fillId="0" borderId="0" xfId="1" applyFont="1" applyAlignment="1">
      <alignment horizontal="center"/>
    </xf>
    <xf numFmtId="164" fontId="2" fillId="0" borderId="0" xfId="1" applyFont="1"/>
    <xf numFmtId="0" fontId="4" fillId="0" borderId="0" xfId="0" applyFont="1" applyAlignment="1">
      <alignment horizontal="left"/>
    </xf>
    <xf numFmtId="0" fontId="5" fillId="0" borderId="0" xfId="0" applyFont="1"/>
    <xf numFmtId="164" fontId="5" fillId="0" borderId="0" xfId="1" applyFont="1"/>
    <xf numFmtId="0" fontId="4" fillId="0" borderId="0" xfId="0" applyFont="1"/>
    <xf numFmtId="164" fontId="4" fillId="0" borderId="0" xfId="1" applyFont="1"/>
    <xf numFmtId="4" fontId="5" fillId="0" borderId="0" xfId="0" quotePrefix="1" applyNumberFormat="1" applyFont="1"/>
    <xf numFmtId="4" fontId="5" fillId="0" borderId="1" xfId="0" quotePrefix="1" applyNumberFormat="1" applyFont="1" applyBorder="1"/>
    <xf numFmtId="4" fontId="6" fillId="0" borderId="0" xfId="0" quotePrefix="1" applyNumberFormat="1" applyFont="1"/>
    <xf numFmtId="4" fontId="7" fillId="0" borderId="0" xfId="0" quotePrefix="1" applyNumberFormat="1" applyFont="1"/>
    <xf numFmtId="164" fontId="4" fillId="0" borderId="0" xfId="1" applyFont="1" applyBorder="1" applyAlignment="1">
      <alignment horizontal="left"/>
    </xf>
    <xf numFmtId="0" fontId="5" fillId="3" borderId="0" xfId="0" applyFont="1" applyFill="1"/>
    <xf numFmtId="164" fontId="6" fillId="0" borderId="0" xfId="1" applyFont="1"/>
    <xf numFmtId="4" fontId="5" fillId="3" borderId="0" xfId="0" quotePrefix="1" applyNumberFormat="1" applyFont="1" applyFill="1"/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2" fillId="2" borderId="0" xfId="0" applyFont="1" applyFill="1"/>
    <xf numFmtId="164" fontId="4" fillId="3" borderId="0" xfId="1" applyFont="1" applyFill="1"/>
    <xf numFmtId="164" fontId="5" fillId="3" borderId="0" xfId="1" applyFont="1" applyFill="1"/>
    <xf numFmtId="0" fontId="5" fillId="2" borderId="0" xfId="0" applyFont="1" applyFill="1"/>
    <xf numFmtId="164" fontId="2" fillId="3" borderId="0" xfId="1" applyFont="1" applyFill="1"/>
    <xf numFmtId="4" fontId="6" fillId="3" borderId="2" xfId="0" quotePrefix="1" applyNumberFormat="1" applyFont="1" applyFill="1" applyBorder="1"/>
    <xf numFmtId="4" fontId="7" fillId="3" borderId="0" xfId="0" quotePrefix="1" applyNumberFormat="1" applyFont="1" applyFill="1"/>
    <xf numFmtId="164" fontId="4" fillId="0" borderId="0" xfId="1" applyFont="1" applyAlignment="1">
      <alignment horizontal="left"/>
    </xf>
    <xf numFmtId="4" fontId="6" fillId="0" borderId="2" xfId="0" quotePrefix="1" applyNumberFormat="1" applyFont="1" applyBorder="1"/>
    <xf numFmtId="4" fontId="6" fillId="0" borderId="3" xfId="0" quotePrefix="1" applyNumberFormat="1" applyFont="1" applyBorder="1"/>
    <xf numFmtId="0" fontId="7" fillId="0" borderId="0" xfId="0" applyFont="1"/>
    <xf numFmtId="164" fontId="2" fillId="0" borderId="0" xfId="1" applyFont="1" applyBorder="1"/>
    <xf numFmtId="165" fontId="4" fillId="0" borderId="0" xfId="1" quotePrefix="1" applyNumberFormat="1" applyFont="1" applyAlignment="1">
      <alignment horizontal="left"/>
    </xf>
    <xf numFmtId="4" fontId="5" fillId="3" borderId="0" xfId="0" applyNumberFormat="1" applyFont="1" applyFill="1"/>
    <xf numFmtId="4" fontId="5" fillId="0" borderId="0" xfId="0" applyNumberFormat="1" applyFont="1"/>
    <xf numFmtId="165" fontId="2" fillId="0" borderId="0" xfId="1" quotePrefix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8" fillId="0" borderId="0" xfId="1" applyNumberFormat="1" applyFont="1" applyBorder="1" applyAlignment="1">
      <alignment horizontal="right"/>
    </xf>
    <xf numFmtId="164" fontId="5" fillId="0" borderId="0" xfId="0" applyNumberFormat="1" applyFont="1"/>
    <xf numFmtId="165" fontId="2" fillId="0" borderId="0" xfId="1" applyNumberFormat="1" applyFont="1" applyBorder="1" applyAlignment="1">
      <alignment horizontal="right"/>
    </xf>
    <xf numFmtId="4" fontId="5" fillId="0" borderId="1" xfId="1" applyNumberFormat="1" applyFont="1" applyFill="1" applyBorder="1"/>
    <xf numFmtId="4" fontId="6" fillId="0" borderId="4" xfId="0" quotePrefix="1" applyNumberFormat="1" applyFont="1" applyBorder="1"/>
    <xf numFmtId="4" fontId="2" fillId="0" borderId="0" xfId="0" applyNumberFormat="1" applyFont="1"/>
    <xf numFmtId="0" fontId="9" fillId="0" borderId="0" xfId="0" applyFont="1"/>
    <xf numFmtId="164" fontId="9" fillId="0" borderId="0" xfId="1" applyFont="1"/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16979</xdr:rowOff>
    </xdr:from>
    <xdr:to>
      <xdr:col>2</xdr:col>
      <xdr:colOff>1400175</xdr:colOff>
      <xdr:row>4</xdr:row>
      <xdr:rowOff>41412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5F5F55A9-2841-4B3D-896C-B53536F32F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79"/>
          <a:ext cx="1400175" cy="7864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IGINAL%20COMPLETO%20EST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 (2)"/>
      <sheetName val="PARAMETROS"/>
      <sheetName val="Estado de Situacion "/>
      <sheetName val="Estado de Resultados"/>
      <sheetName val="Calculos de Amortizaciones"/>
      <sheetName val="Hoja2"/>
      <sheetName val="Hoja3"/>
      <sheetName val="Hoja1"/>
    </sheetNames>
    <sheetDataSet>
      <sheetData sheetId="0"/>
      <sheetData sheetId="1">
        <row r="5">
          <cell r="C5" t="str">
            <v xml:space="preserve"> </v>
          </cell>
        </row>
        <row r="7">
          <cell r="C7">
            <v>44408</v>
          </cell>
        </row>
        <row r="8">
          <cell r="C8" t="str">
            <v>F</v>
          </cell>
        </row>
        <row r="9">
          <cell r="C9" t="str">
            <v>L</v>
          </cell>
        </row>
        <row r="10">
          <cell r="C10" t="str">
            <v>S</v>
          </cell>
        </row>
      </sheetData>
      <sheetData sheetId="2"/>
      <sheetData sheetId="3">
        <row r="35">
          <cell r="E35">
            <v>16894673.18</v>
          </cell>
          <cell r="F35">
            <v>5013120.9199999869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95F3D-72AF-4408-9FEE-83733B1603B9}">
  <dimension ref="A4:O109"/>
  <sheetViews>
    <sheetView tabSelected="1" topLeftCell="C1" zoomScale="115" zoomScaleNormal="115" workbookViewId="0">
      <selection activeCell="F10" sqref="F10"/>
    </sheetView>
  </sheetViews>
  <sheetFormatPr baseColWidth="10" defaultColWidth="36.42578125" defaultRowHeight="15" x14ac:dyDescent="0.2"/>
  <cols>
    <col min="1" max="1" width="255.7109375" style="1" hidden="1" customWidth="1"/>
    <col min="2" max="2" width="56.5703125" style="1" hidden="1" customWidth="1"/>
    <col min="3" max="3" width="60.42578125" style="1" customWidth="1"/>
    <col min="4" max="4" width="21.7109375" style="3" bestFit="1" customWidth="1"/>
    <col min="5" max="5" width="30.5703125" style="1" customWidth="1"/>
    <col min="6" max="6" width="36.42578125" style="3"/>
    <col min="7" max="16384" width="36.42578125" style="1"/>
  </cols>
  <sheetData>
    <row r="4" spans="1:15" x14ac:dyDescent="0.2">
      <c r="D4" s="2"/>
    </row>
    <row r="5" spans="1:15" x14ac:dyDescent="0.2">
      <c r="C5" s="46" t="s">
        <v>0</v>
      </c>
      <c r="D5" s="46"/>
      <c r="E5" s="46"/>
    </row>
    <row r="6" spans="1:15" x14ac:dyDescent="0.2">
      <c r="C6" s="46" t="s">
        <v>92</v>
      </c>
      <c r="D6" s="46"/>
      <c r="E6" s="46"/>
    </row>
    <row r="7" spans="1:15" x14ac:dyDescent="0.2">
      <c r="C7" s="46" t="s">
        <v>1</v>
      </c>
      <c r="D7" s="46"/>
      <c r="E7" s="46"/>
    </row>
    <row r="8" spans="1:15" x14ac:dyDescent="0.2">
      <c r="C8" s="4" t="s">
        <v>2</v>
      </c>
      <c r="E8" s="5"/>
      <c r="F8" s="6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E9" s="5"/>
      <c r="F9" s="6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">
      <c r="C10" s="7" t="s">
        <v>3</v>
      </c>
      <c r="D10" s="8" t="s">
        <v>4</v>
      </c>
      <c r="F10" s="6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">
      <c r="A11" s="1" t="s">
        <v>5</v>
      </c>
      <c r="C11" s="1" t="s">
        <v>6</v>
      </c>
      <c r="D11" s="8" t="s">
        <v>7</v>
      </c>
      <c r="E11" s="9">
        <f>_xll.Saldo([1]PARAMETROS!$C$5,$A11,[1]PARAMETROS!$C$7,[1]PARAMETROS!$C$8,[1]PARAMETROS!$C$9,[1]PARAMETROS!$C$10)-E12</f>
        <v>21867445.499999996</v>
      </c>
      <c r="F11" s="6"/>
      <c r="G11" s="5"/>
      <c r="H11" s="5"/>
      <c r="I11" s="5"/>
      <c r="J11" s="5"/>
      <c r="K11" s="5"/>
      <c r="L11" s="5"/>
      <c r="M11" s="5"/>
      <c r="N11" s="5"/>
      <c r="O11" s="5"/>
    </row>
    <row r="12" spans="1:15" x14ac:dyDescent="0.2">
      <c r="A12" s="1" t="s">
        <v>8</v>
      </c>
      <c r="C12" s="1" t="s">
        <v>9</v>
      </c>
      <c r="D12" s="8" t="s">
        <v>10</v>
      </c>
      <c r="E12" s="16">
        <f>_xll.Saldo([1]PARAMETROS!$C$5,$A12,[1]PARAMETROS!$C$7,[1]PARAMETROS!$C$8,[1]PARAMETROS!$C$9,[1]PARAMETROS!$C$10)</f>
        <v>32524027.46999998</v>
      </c>
      <c r="F12" s="6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">
      <c r="C13" s="1" t="s">
        <v>11</v>
      </c>
      <c r="D13" s="8"/>
      <c r="E13" s="9">
        <f>_xll.Saldo([1]PARAMETROS!$C$5,$A13,[1]PARAMETROS!$C$7,[1]PARAMETROS!$C$8,[1]PARAMETROS!$C$9,[1]PARAMETROS!$C$10)</f>
        <v>-2E-8</v>
      </c>
      <c r="F13" s="6"/>
      <c r="G13" s="5"/>
      <c r="H13" s="5"/>
      <c r="I13" s="5"/>
      <c r="J13" s="5"/>
      <c r="K13" s="5"/>
      <c r="L13" s="5"/>
      <c r="M13" s="5"/>
      <c r="N13" s="5"/>
      <c r="O13" s="5"/>
    </row>
    <row r="14" spans="1:15" x14ac:dyDescent="0.2">
      <c r="C14" s="1" t="s">
        <v>12</v>
      </c>
      <c r="E14" s="9">
        <f>_xll.Saldo([1]PARAMETROS!$C$5,$A14,[1]PARAMETROS!$C$7,[1]PARAMETROS!$C$8,[1]PARAMETROS!$C$9,[1]PARAMETROS!$C$10)</f>
        <v>-2E-8</v>
      </c>
      <c r="F14" s="6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A15" s="1" t="s">
        <v>13</v>
      </c>
      <c r="C15" s="1" t="s">
        <v>14</v>
      </c>
      <c r="D15" s="8" t="s">
        <v>15</v>
      </c>
      <c r="E15" s="10">
        <f>_xll.Saldo([1]PARAMETROS!$C$5,$A15,[1]PARAMETROS!$C$7,[1]PARAMETROS!$C$8,[1]PARAMETROS!$C$9,[1]PARAMETROS!$C$10)</f>
        <v>5172958.4800000004</v>
      </c>
      <c r="F15" s="6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1" t="s">
        <v>16</v>
      </c>
      <c r="C16" s="1" t="s">
        <v>17</v>
      </c>
      <c r="D16" s="8"/>
      <c r="E16" s="10">
        <f>_xll.Saldo([1]PARAMETROS!$C$5,$A16,[1]PARAMETROS!$C$7,[1]PARAMETROS!$C$8,[1]PARAMETROS!$C$9,[1]PARAMETROS!$C$10)</f>
        <v>0</v>
      </c>
      <c r="F16" s="6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">
      <c r="C17" s="7" t="s">
        <v>18</v>
      </c>
      <c r="E17" s="11">
        <f>SUM(E11:E16)</f>
        <v>59564431.449999928</v>
      </c>
      <c r="F17" s="6"/>
      <c r="G17" s="5"/>
      <c r="H17" s="5"/>
      <c r="I17" s="5"/>
      <c r="J17" s="5"/>
      <c r="K17" s="5"/>
      <c r="L17" s="5"/>
      <c r="M17" s="5"/>
      <c r="N17" s="5"/>
      <c r="O17" s="5"/>
    </row>
    <row r="18" spans="1:15" x14ac:dyDescent="0.2">
      <c r="E18" s="12"/>
      <c r="F18" s="6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2">
      <c r="C19" s="7" t="s">
        <v>19</v>
      </c>
      <c r="D19" s="13" t="s">
        <v>20</v>
      </c>
      <c r="E19" s="12"/>
      <c r="F19" s="6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">
      <c r="A20" s="1" t="s">
        <v>21</v>
      </c>
      <c r="C20" s="14" t="s">
        <v>22</v>
      </c>
      <c r="D20" s="15" t="s">
        <v>23</v>
      </c>
      <c r="E20" s="16">
        <f>_xll.Saldo([1]PARAMETROS!$C$5,$A20,[1]PARAMETROS!$C$7,[1]PARAMETROS!$C$8,[1]PARAMETROS!$C$9,[1]PARAMETROS!$C$10)</f>
        <v>49553822.200000003</v>
      </c>
      <c r="F20" s="6"/>
      <c r="G20" s="5"/>
      <c r="H20" s="5"/>
      <c r="I20" s="5"/>
      <c r="J20" s="5"/>
      <c r="K20" s="5"/>
      <c r="L20" s="5"/>
      <c r="M20" s="5"/>
      <c r="N20" s="5"/>
      <c r="O20" s="5"/>
    </row>
    <row r="21" spans="1:15" x14ac:dyDescent="0.2">
      <c r="A21" s="1" t="s">
        <v>24</v>
      </c>
      <c r="C21" s="17" t="s">
        <v>25</v>
      </c>
      <c r="D21" s="15" t="s">
        <v>26</v>
      </c>
      <c r="E21" s="16">
        <f>_xll.Saldo([1]PARAMETROS!$C$5,$A21,[1]PARAMETROS!$C$7,[1]PARAMETROS!$C$8,[1]PARAMETROS!$C$9,[1]PARAMETROS!$C$10)</f>
        <v>40945525.170000002</v>
      </c>
      <c r="F21" s="6"/>
      <c r="G21" s="5"/>
      <c r="H21" s="5"/>
      <c r="I21" s="5"/>
      <c r="J21" s="5"/>
      <c r="K21" s="5"/>
      <c r="L21" s="5"/>
      <c r="M21" s="5"/>
      <c r="N21" s="5"/>
      <c r="O21" s="5"/>
    </row>
    <row r="22" spans="1:15" x14ac:dyDescent="0.2">
      <c r="A22" s="1" t="s">
        <v>27</v>
      </c>
      <c r="C22" s="18" t="s">
        <v>28</v>
      </c>
      <c r="D22" s="8"/>
      <c r="E22" s="16">
        <f>_xll.Saldo([1]PARAMETROS!$C$5,$A22,[1]PARAMETROS!$C$7,[1]PARAMETROS!$C$8,[1]PARAMETROS!$C$9,[1]PARAMETROS!$C$10)</f>
        <v>339250</v>
      </c>
      <c r="F22" s="6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">
      <c r="A23" s="1" t="s">
        <v>29</v>
      </c>
      <c r="C23" s="18" t="s">
        <v>30</v>
      </c>
      <c r="D23" s="8"/>
      <c r="E23" s="16">
        <f>_xll.Saldo([1]PARAMETROS!$C$5,$A23,[1]PARAMETROS!$C$7,[1]PARAMETROS!$C$8,[1]PARAMETROS!$C$9,[1]PARAMETROS!$C$10)</f>
        <v>226023.1</v>
      </c>
      <c r="F23" s="6"/>
      <c r="G23" s="5"/>
      <c r="H23" s="5"/>
      <c r="I23" s="5"/>
      <c r="J23" s="5"/>
      <c r="K23" s="5"/>
      <c r="L23" s="5"/>
      <c r="M23" s="5"/>
      <c r="N23" s="5"/>
      <c r="O23" s="5"/>
    </row>
    <row r="24" spans="1:15" x14ac:dyDescent="0.2">
      <c r="A24" s="1" t="s">
        <v>31</v>
      </c>
      <c r="C24" s="18" t="s">
        <v>32</v>
      </c>
      <c r="D24" s="8"/>
      <c r="E24" s="16">
        <f>_xll.Saldo([1]PARAMETROS!$C$5,$A24,[1]PARAMETROS!$C$7,[1]PARAMETROS!$C$8,[1]PARAMETROS!$C$9,[1]PARAMETROS!$C$10)</f>
        <v>1800877.17</v>
      </c>
      <c r="F24" s="6">
        <v>23734.12</v>
      </c>
      <c r="G24" s="5"/>
      <c r="H24" s="5"/>
      <c r="I24" s="5"/>
      <c r="J24" s="5"/>
      <c r="K24" s="5"/>
      <c r="L24" s="5"/>
      <c r="M24" s="5"/>
      <c r="N24" s="5"/>
      <c r="O24" s="5"/>
    </row>
    <row r="25" spans="1:15" x14ac:dyDescent="0.2">
      <c r="A25" s="1" t="s">
        <v>33</v>
      </c>
      <c r="C25" s="18" t="s">
        <v>34</v>
      </c>
      <c r="D25" s="8"/>
      <c r="E25" s="16">
        <f>_xll.Saldo([1]PARAMETROS!$C$5,$A25,[1]PARAMETROS!$C$7,[1]PARAMETROS!$C$8,[1]PARAMETROS!$C$9,[1]PARAMETROS!$C$10)</f>
        <v>164199.14000000001</v>
      </c>
      <c r="F25" s="6"/>
      <c r="G25" s="5"/>
      <c r="H25" s="5"/>
      <c r="I25" s="5"/>
      <c r="J25" s="5"/>
      <c r="K25" s="5"/>
      <c r="L25" s="5"/>
      <c r="M25" s="5"/>
      <c r="N25" s="5"/>
      <c r="O25" s="5"/>
    </row>
    <row r="26" spans="1:15" x14ac:dyDescent="0.2">
      <c r="A26" s="1" t="s">
        <v>35</v>
      </c>
      <c r="C26" s="18" t="s">
        <v>36</v>
      </c>
      <c r="D26" s="8" t="s">
        <v>37</v>
      </c>
      <c r="E26" s="16">
        <f>_xll.Saldo([1]PARAMETROS!$C$5,$A26,[1]PARAMETROS!$C$7,[1]PARAMETROS!$C$8,[1]PARAMETROS!$C$9,[1]PARAMETROS!$C$10)</f>
        <v>29039803.170000002</v>
      </c>
      <c r="F26" s="6"/>
      <c r="G26" s="5"/>
      <c r="H26" s="5"/>
      <c r="I26" s="5"/>
      <c r="J26" s="5"/>
      <c r="K26" s="5"/>
      <c r="L26" s="5"/>
      <c r="M26" s="5"/>
      <c r="N26" s="5"/>
      <c r="O26" s="5"/>
    </row>
    <row r="27" spans="1:15" x14ac:dyDescent="0.2">
      <c r="A27" s="1" t="s">
        <v>38</v>
      </c>
      <c r="C27" s="18" t="s">
        <v>39</v>
      </c>
      <c r="E27" s="16">
        <f>_xll.Saldo([1]PARAMETROS!$C$5,$A27,[1]PARAMETROS!$C$7,[1]PARAMETROS!$C$8,[1]PARAMETROS!$C$9,[1]PARAMETROS!$C$10)</f>
        <v>281194</v>
      </c>
      <c r="F27" s="6"/>
      <c r="G27" s="5"/>
      <c r="H27" s="5"/>
      <c r="I27" s="5"/>
      <c r="J27" s="5"/>
      <c r="K27" s="5"/>
      <c r="L27" s="5"/>
      <c r="M27" s="5"/>
      <c r="N27" s="5"/>
      <c r="O27" s="5"/>
    </row>
    <row r="28" spans="1:15" s="19" customFormat="1" x14ac:dyDescent="0.2">
      <c r="A28" s="19" t="s">
        <v>40</v>
      </c>
      <c r="C28" s="18" t="s">
        <v>41</v>
      </c>
      <c r="D28" s="20" t="s">
        <v>42</v>
      </c>
      <c r="E28" s="16">
        <f>_xll.Saldo([1]PARAMETROS!$C$5,$A28,[1]PARAMETROS!$C$7,[1]PARAMETROS!$C$8,[1]PARAMETROS!$C$9,[1]PARAMETROS!$C$10)</f>
        <v>1633897.1</v>
      </c>
      <c r="F28" s="21"/>
      <c r="G28" s="14"/>
      <c r="H28" s="22"/>
      <c r="I28" s="22"/>
      <c r="J28" s="22"/>
      <c r="K28" s="22"/>
      <c r="L28" s="22"/>
      <c r="M28" s="22"/>
      <c r="N28" s="22"/>
      <c r="O28" s="22"/>
    </row>
    <row r="29" spans="1:15" s="19" customFormat="1" x14ac:dyDescent="0.2">
      <c r="A29" s="19" t="s">
        <v>43</v>
      </c>
      <c r="C29" s="18" t="s">
        <v>44</v>
      </c>
      <c r="D29" s="23"/>
      <c r="E29" s="16">
        <f>_xll.Saldo([1]PARAMETROS!$C$5,$A29,[1]PARAMETROS!$C$7,[1]PARAMETROS!$C$8,[1]PARAMETROS!$C$9,[1]PARAMETROS!$C$10)</f>
        <v>-72532498.719999999</v>
      </c>
      <c r="F29" s="21"/>
      <c r="G29" s="14"/>
      <c r="H29" s="22"/>
      <c r="I29" s="22"/>
      <c r="J29" s="22"/>
      <c r="K29" s="22"/>
      <c r="L29" s="22"/>
      <c r="M29" s="22"/>
      <c r="N29" s="22"/>
      <c r="O29" s="22"/>
    </row>
    <row r="30" spans="1:15" x14ac:dyDescent="0.2">
      <c r="A30" s="1" t="s">
        <v>45</v>
      </c>
      <c r="C30" s="18" t="s">
        <v>46</v>
      </c>
      <c r="E30" s="16">
        <f>_xll.Saldo([1]PARAMETROS!$C$5,$A30,[1]PARAMETROS!$C$7,[1]PARAMETROS!$C$8,[1]PARAMETROS!$C$9,[1]PARAMETROS!$C$10)</f>
        <v>1259666.26</v>
      </c>
      <c r="F30" s="6"/>
      <c r="G30" s="5"/>
      <c r="H30" s="5"/>
      <c r="I30" s="5"/>
      <c r="J30" s="5"/>
      <c r="K30" s="5"/>
      <c r="L30" s="5"/>
      <c r="M30" s="5"/>
      <c r="N30" s="5"/>
      <c r="O30" s="5"/>
    </row>
    <row r="31" spans="1:15" ht="15.75" customHeight="1" x14ac:dyDescent="0.2">
      <c r="A31" s="1" t="s">
        <v>47</v>
      </c>
      <c r="C31" s="18" t="s">
        <v>48</v>
      </c>
      <c r="D31" s="8"/>
      <c r="E31" s="16">
        <f>_xll.Saldo([1]PARAMETROS!$C$5,$A31,[1]PARAMETROS!$C$7,[1]PARAMETROS!$C$8,[1]PARAMETROS!$C$9,[1]PARAMETROS!$C$10)</f>
        <v>33535.760000000002</v>
      </c>
      <c r="F31" s="6"/>
      <c r="G31" s="5"/>
      <c r="H31" s="5"/>
      <c r="I31" s="5"/>
      <c r="J31" s="5"/>
      <c r="K31" s="5"/>
      <c r="L31" s="5"/>
      <c r="M31" s="5"/>
      <c r="N31" s="5"/>
      <c r="O31" s="5"/>
    </row>
    <row r="32" spans="1:15" x14ac:dyDescent="0.2">
      <c r="C32" s="7" t="s">
        <v>49</v>
      </c>
      <c r="E32" s="24">
        <f>SUM(E20:E31)</f>
        <v>52745294.349999994</v>
      </c>
      <c r="F32" s="6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2">
      <c r="E33" s="25"/>
      <c r="F33" s="6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2">
      <c r="C34" s="7" t="s">
        <v>50</v>
      </c>
      <c r="D34" s="13" t="s">
        <v>51</v>
      </c>
      <c r="E34" s="12"/>
      <c r="F34" s="6"/>
      <c r="G34" s="5"/>
      <c r="H34" s="5"/>
      <c r="I34" s="5"/>
      <c r="J34" s="5"/>
      <c r="K34" s="5"/>
      <c r="L34" s="5"/>
      <c r="M34" s="5"/>
      <c r="N34" s="5"/>
      <c r="O34" s="5"/>
    </row>
    <row r="35" spans="1:15" x14ac:dyDescent="0.2">
      <c r="A35" s="1" t="s">
        <v>52</v>
      </c>
      <c r="C35" s="18" t="s">
        <v>53</v>
      </c>
      <c r="D35" s="26" t="s">
        <v>54</v>
      </c>
      <c r="E35" s="9">
        <f>_xll.Saldo([1]PARAMETROS!$C$5,$A35,[1]PARAMETROS!$C$7,[1]PARAMETROS!$C$8,[1]PARAMETROS!$C$9,[1]PARAMETROS!$C$10)</f>
        <v>0</v>
      </c>
      <c r="F35" s="6"/>
      <c r="G35" s="5"/>
      <c r="H35" s="5"/>
      <c r="I35" s="5"/>
      <c r="J35" s="5"/>
      <c r="K35" s="5"/>
      <c r="L35" s="5"/>
      <c r="M35" s="5"/>
      <c r="N35" s="5"/>
      <c r="O35" s="5"/>
    </row>
    <row r="36" spans="1:15" x14ac:dyDescent="0.2">
      <c r="A36" s="1" t="s">
        <v>55</v>
      </c>
      <c r="C36" s="18" t="s">
        <v>56</v>
      </c>
      <c r="D36" s="8" t="s">
        <v>57</v>
      </c>
      <c r="E36" s="9">
        <f>_xll.Saldo([1]PARAMETROS!$C$5,$A36,[1]PARAMETROS!$C$7,[1]PARAMETROS!$C$8,[1]PARAMETROS!$C$9,[1]PARAMETROS!$C$10)</f>
        <v>0</v>
      </c>
      <c r="F36" s="6"/>
      <c r="G36" s="5"/>
      <c r="H36" s="5"/>
      <c r="I36" s="5"/>
      <c r="J36" s="5"/>
      <c r="K36" s="5"/>
      <c r="L36" s="5"/>
      <c r="M36" s="5"/>
      <c r="N36" s="5"/>
      <c r="O36" s="5"/>
    </row>
    <row r="37" spans="1:15" x14ac:dyDescent="0.2">
      <c r="A37" s="1" t="s">
        <v>58</v>
      </c>
      <c r="C37" s="1" t="s">
        <v>59</v>
      </c>
      <c r="D37" s="8" t="s">
        <v>60</v>
      </c>
      <c r="E37" s="9">
        <f>_xll.Saldo([1]PARAMETROS!$C$5,$A37,[1]PARAMETROS!$C$7,[1]PARAMETROS!$C$8,[1]PARAMETROS!$C$9,[1]PARAMETROS!$C$10)-E16</f>
        <v>7449100.6900000004</v>
      </c>
      <c r="F37" s="6"/>
      <c r="G37" s="5"/>
      <c r="H37" s="5"/>
      <c r="I37" s="5"/>
      <c r="J37" s="5"/>
      <c r="K37" s="5"/>
      <c r="L37" s="5"/>
      <c r="M37" s="5"/>
      <c r="N37" s="5"/>
      <c r="O37" s="5"/>
    </row>
    <row r="38" spans="1:15" x14ac:dyDescent="0.2">
      <c r="A38" s="1" t="s">
        <v>61</v>
      </c>
      <c r="C38" s="1" t="s">
        <v>62</v>
      </c>
      <c r="D38" s="8" t="s">
        <v>63</v>
      </c>
      <c r="E38" s="10">
        <f>_xll.Saldo([1]PARAMETROS!$C$5,$A38,[1]PARAMETROS!$C$7,[1]PARAMETROS!$C$8,[1]PARAMETROS!$C$9,[1]PARAMETROS!$C$10)</f>
        <v>2377519.4</v>
      </c>
      <c r="F38" s="6"/>
      <c r="G38" s="5"/>
      <c r="H38" s="5"/>
      <c r="I38" s="5"/>
      <c r="J38" s="5"/>
      <c r="K38" s="5"/>
      <c r="L38" s="5"/>
      <c r="M38" s="5"/>
      <c r="N38" s="5"/>
      <c r="O38" s="5"/>
    </row>
    <row r="39" spans="1:15" x14ac:dyDescent="0.2">
      <c r="C39" s="7" t="s">
        <v>64</v>
      </c>
      <c r="E39" s="27">
        <f>SUM(E35:E38)</f>
        <v>9826620.0899999999</v>
      </c>
      <c r="F39" s="6"/>
      <c r="G39" s="5"/>
      <c r="H39" s="5"/>
      <c r="I39" s="5"/>
      <c r="J39" s="5"/>
      <c r="K39" s="5"/>
      <c r="L39" s="5"/>
      <c r="M39" s="5"/>
      <c r="N39" s="5"/>
      <c r="O39" s="5"/>
    </row>
    <row r="40" spans="1:15" ht="15.75" thickBot="1" x14ac:dyDescent="0.25">
      <c r="C40" s="7" t="s">
        <v>65</v>
      </c>
      <c r="E40" s="28">
        <f>+E17+E32+E39</f>
        <v>122136345.88999993</v>
      </c>
      <c r="F40" s="6"/>
      <c r="G40" s="5"/>
      <c r="H40" s="5"/>
      <c r="I40" s="5"/>
      <c r="J40" s="5"/>
      <c r="K40" s="5"/>
      <c r="L40" s="5"/>
      <c r="M40" s="5"/>
      <c r="N40" s="5"/>
      <c r="O40" s="5"/>
    </row>
    <row r="41" spans="1:15" ht="15.75" thickTop="1" x14ac:dyDescent="0.2">
      <c r="E41" s="29"/>
      <c r="F41" s="6"/>
      <c r="G41" s="5"/>
      <c r="H41" s="5"/>
      <c r="I41" s="5"/>
      <c r="J41" s="5"/>
      <c r="K41" s="5"/>
      <c r="L41" s="5"/>
      <c r="M41" s="5"/>
      <c r="N41" s="5"/>
      <c r="O41" s="5"/>
    </row>
    <row r="42" spans="1:15" x14ac:dyDescent="0.2">
      <c r="D42" s="30"/>
      <c r="E42" s="12"/>
      <c r="F42" s="6"/>
      <c r="G42" s="5"/>
      <c r="H42" s="5"/>
      <c r="I42" s="5"/>
      <c r="J42" s="5"/>
      <c r="K42" s="5"/>
      <c r="L42" s="5"/>
      <c r="M42" s="5"/>
      <c r="N42" s="5"/>
      <c r="O42" s="5"/>
    </row>
    <row r="43" spans="1:15" x14ac:dyDescent="0.2">
      <c r="D43" s="30"/>
      <c r="E43" s="12"/>
      <c r="F43" s="6"/>
      <c r="G43" s="5"/>
      <c r="H43" s="5"/>
      <c r="I43" s="5"/>
      <c r="J43" s="5"/>
      <c r="K43" s="5"/>
      <c r="L43" s="5"/>
      <c r="M43" s="5"/>
      <c r="N43" s="5"/>
      <c r="O43" s="5"/>
    </row>
    <row r="44" spans="1:15" x14ac:dyDescent="0.2">
      <c r="C44" s="7" t="s">
        <v>66</v>
      </c>
      <c r="E44" s="12"/>
      <c r="F44" s="6"/>
      <c r="G44" s="5"/>
      <c r="H44" s="5"/>
      <c r="I44" s="5"/>
      <c r="J44" s="5"/>
      <c r="K44" s="5"/>
      <c r="L44" s="5"/>
      <c r="M44" s="5"/>
      <c r="N44" s="5"/>
      <c r="O44" s="5"/>
    </row>
    <row r="45" spans="1:15" x14ac:dyDescent="0.2">
      <c r="C45" s="7"/>
      <c r="E45" s="12"/>
      <c r="F45" s="6"/>
      <c r="G45" s="5"/>
      <c r="H45" s="5"/>
      <c r="I45" s="5"/>
      <c r="J45" s="5"/>
      <c r="K45" s="5"/>
      <c r="L45" s="5"/>
      <c r="M45" s="5"/>
      <c r="N45" s="5"/>
      <c r="O45" s="5"/>
    </row>
    <row r="46" spans="1:15" x14ac:dyDescent="0.2">
      <c r="C46" s="7" t="s">
        <v>67</v>
      </c>
      <c r="D46" s="31" t="s">
        <v>68</v>
      </c>
      <c r="E46" s="12"/>
      <c r="F46" s="6"/>
      <c r="G46" s="5"/>
      <c r="H46" s="5"/>
      <c r="I46" s="5"/>
      <c r="J46" s="5"/>
      <c r="K46" s="5"/>
      <c r="L46" s="5"/>
      <c r="M46" s="5"/>
      <c r="N46" s="5"/>
      <c r="O46" s="5"/>
    </row>
    <row r="47" spans="1:15" x14ac:dyDescent="0.2">
      <c r="A47" s="1" t="s">
        <v>69</v>
      </c>
      <c r="C47" s="1" t="s">
        <v>70</v>
      </c>
      <c r="D47" s="31"/>
      <c r="E47" s="32">
        <f>_xll.Saldo([1]PARAMETROS!$C$5,$A47,[1]PARAMETROS!$C$7,[1]PARAMETROS!$C$8,[1]PARAMETROS!$C$9,[1]PARAMETROS!$C$10)*-1</f>
        <v>5788812.4699999997</v>
      </c>
      <c r="F47" s="6"/>
      <c r="G47" s="5"/>
      <c r="H47" s="5"/>
      <c r="I47" s="5"/>
      <c r="J47" s="5"/>
      <c r="K47" s="5"/>
      <c r="L47" s="5"/>
      <c r="M47" s="5"/>
      <c r="N47" s="5"/>
      <c r="O47" s="5"/>
    </row>
    <row r="48" spans="1:15" x14ac:dyDescent="0.2">
      <c r="A48" s="1" t="s">
        <v>71</v>
      </c>
      <c r="C48" s="1" t="s">
        <v>72</v>
      </c>
      <c r="D48" s="31"/>
      <c r="E48" s="33">
        <f>_xll.Saldo([1]PARAMETROS!$C$5,$A48,[1]PARAMETROS!$C$7,[1]PARAMETROS!$C$8,[1]PARAMETROS!$C$9,[1]PARAMETROS!$C$10)*-1</f>
        <v>15646033.300000001</v>
      </c>
      <c r="F48" s="6"/>
      <c r="G48" s="5"/>
      <c r="H48" s="5"/>
      <c r="I48" s="5"/>
      <c r="J48" s="5"/>
      <c r="K48" s="5"/>
      <c r="L48" s="5"/>
      <c r="M48" s="5"/>
      <c r="N48" s="5"/>
      <c r="O48" s="5"/>
    </row>
    <row r="49" spans="1:15" x14ac:dyDescent="0.2">
      <c r="A49" s="1" t="s">
        <v>73</v>
      </c>
      <c r="C49" s="1" t="s">
        <v>74</v>
      </c>
      <c r="D49" s="31"/>
      <c r="E49" s="33">
        <f>_xll.Saldo([1]PARAMETROS!$C$5,$A49,[1]PARAMETROS!$C$7,[1]PARAMETROS!$C$8,[1]PARAMETROS!$C$9,[1]PARAMETROS!$C$10)*-1</f>
        <v>0</v>
      </c>
      <c r="F49" s="6"/>
      <c r="G49" s="5"/>
      <c r="H49" s="5"/>
      <c r="I49" s="5"/>
      <c r="J49" s="5"/>
      <c r="K49" s="5"/>
      <c r="L49" s="5"/>
      <c r="M49" s="5"/>
      <c r="N49" s="5"/>
      <c r="O49" s="5"/>
    </row>
    <row r="50" spans="1:15" x14ac:dyDescent="0.2">
      <c r="A50" s="1" t="s">
        <v>75</v>
      </c>
      <c r="C50" s="1" t="s">
        <v>76</v>
      </c>
      <c r="D50" s="34"/>
      <c r="E50" s="33">
        <f>_xll.Saldo([1]PARAMETROS!$C$5,$A50,[1]PARAMETROS!$C$7,[1]PARAMETROS!$C$8,[1]PARAMETROS!$C$9,[1]PARAMETROS!$C$10)*-1</f>
        <v>0</v>
      </c>
      <c r="F50" s="6"/>
      <c r="G50" s="5"/>
      <c r="H50" s="5"/>
      <c r="I50" s="5"/>
      <c r="J50" s="5"/>
      <c r="K50" s="5"/>
      <c r="L50" s="5"/>
      <c r="M50" s="5"/>
      <c r="N50" s="5"/>
      <c r="O50" s="5"/>
    </row>
    <row r="51" spans="1:15" x14ac:dyDescent="0.2">
      <c r="D51" s="35"/>
      <c r="E51" s="9">
        <f>_xll.Saldo([1]PARAMETROS!$C$5,$A51,[1]PARAMETROS!$C$7,[1]PARAMETROS!$C$8,[1]PARAMETROS!$C$9,[1]PARAMETROS!$C$10)</f>
        <v>-2E-8</v>
      </c>
      <c r="F51" s="6"/>
      <c r="G51" s="5"/>
      <c r="H51" s="5"/>
      <c r="I51" s="5"/>
      <c r="J51" s="5"/>
      <c r="K51" s="5"/>
      <c r="L51" s="5"/>
      <c r="M51" s="5"/>
      <c r="N51" s="5"/>
      <c r="O51" s="5"/>
    </row>
    <row r="52" spans="1:15" x14ac:dyDescent="0.2">
      <c r="C52" s="7" t="s">
        <v>77</v>
      </c>
      <c r="D52" s="35"/>
      <c r="E52" s="9">
        <f>_xll.Saldo([1]PARAMETROS!$C$5,$A52,[1]PARAMETROS!$C$7,[1]PARAMETROS!$C$8,[1]PARAMETROS!$C$9,[1]PARAMETROS!$C$10)</f>
        <v>-2E-8</v>
      </c>
      <c r="F52" s="6"/>
      <c r="G52" s="5"/>
      <c r="H52" s="5"/>
      <c r="I52" s="5"/>
      <c r="J52" s="5"/>
      <c r="K52" s="5"/>
      <c r="L52" s="5"/>
      <c r="M52" s="5"/>
      <c r="N52" s="5"/>
      <c r="O52" s="5"/>
    </row>
    <row r="53" spans="1:15" x14ac:dyDescent="0.2">
      <c r="C53" s="1" t="s">
        <v>78</v>
      </c>
      <c r="D53" s="35"/>
      <c r="E53" s="10">
        <f>_xll.Saldo([1]PARAMETROS!$C$5,$A53,[1]PARAMETROS!$C$7,[1]PARAMETROS!$C$8,[1]PARAMETROS!$C$9,[1]PARAMETROS!$C$10)</f>
        <v>-2E-8</v>
      </c>
      <c r="F53" s="6"/>
      <c r="G53" s="5"/>
      <c r="H53" s="5"/>
      <c r="I53" s="5"/>
      <c r="J53" s="5"/>
      <c r="K53" s="5"/>
      <c r="L53" s="5"/>
      <c r="M53" s="5"/>
      <c r="N53" s="5"/>
      <c r="O53" s="5"/>
    </row>
    <row r="54" spans="1:15" x14ac:dyDescent="0.2">
      <c r="C54" s="7" t="s">
        <v>79</v>
      </c>
      <c r="D54" s="35"/>
      <c r="E54" s="11">
        <f>SUM(E47:E53)</f>
        <v>21434845.769999944</v>
      </c>
      <c r="F54" s="6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">
      <c r="D55" s="35"/>
      <c r="E55" s="9"/>
      <c r="F55" s="6"/>
      <c r="G55" s="5"/>
      <c r="H55" s="5"/>
      <c r="I55" s="5"/>
      <c r="J55" s="5"/>
      <c r="K55" s="5"/>
      <c r="L55" s="5"/>
      <c r="M55" s="5"/>
      <c r="N55" s="5"/>
      <c r="O55" s="5"/>
    </row>
    <row r="56" spans="1:15" x14ac:dyDescent="0.2">
      <c r="C56" s="7" t="s">
        <v>80</v>
      </c>
      <c r="D56" s="35"/>
      <c r="E56" s="9"/>
      <c r="F56" s="6"/>
      <c r="G56" s="5"/>
      <c r="H56" s="5"/>
      <c r="I56" s="5"/>
      <c r="J56" s="5"/>
      <c r="K56" s="5"/>
      <c r="L56" s="5"/>
      <c r="M56" s="5"/>
      <c r="N56" s="5"/>
      <c r="O56" s="5"/>
    </row>
    <row r="57" spans="1:15" ht="16.5" customHeight="1" x14ac:dyDescent="0.35">
      <c r="A57" s="1" t="s">
        <v>81</v>
      </c>
      <c r="C57" s="1" t="s">
        <v>82</v>
      </c>
      <c r="D57" s="36"/>
      <c r="E57" s="33">
        <f>_xll.Saldo([1]PARAMETROS!$C$5,$A57,[1]PARAMETROS!$C$7,[1]PARAMETROS!$C$8,[1]PARAMETROS!$C$9,[1]PARAMETROS!$C$10)*-1-1.59</f>
        <v>78793706.019999996</v>
      </c>
      <c r="F57" s="6"/>
      <c r="G57" s="5"/>
      <c r="H57" s="5"/>
      <c r="I57" s="5"/>
      <c r="J57" s="5"/>
      <c r="K57" s="5"/>
      <c r="L57" s="5"/>
      <c r="M57" s="5"/>
      <c r="N57" s="5"/>
      <c r="O57" s="5"/>
    </row>
    <row r="58" spans="1:15" ht="16.5" customHeight="1" x14ac:dyDescent="0.35">
      <c r="C58" s="1" t="s">
        <v>83</v>
      </c>
      <c r="D58" s="36"/>
      <c r="E58" s="33">
        <f>'[1]Estado de Resultados'!$F$35</f>
        <v>5013120.9199999869</v>
      </c>
      <c r="F58" s="6"/>
      <c r="G58" s="37"/>
      <c r="H58" s="5"/>
      <c r="I58" s="5"/>
      <c r="J58" s="5"/>
      <c r="K58" s="5"/>
      <c r="L58" s="5"/>
      <c r="M58" s="5"/>
      <c r="N58" s="5"/>
      <c r="O58" s="5"/>
    </row>
    <row r="59" spans="1:15" ht="15.75" customHeight="1" x14ac:dyDescent="0.2">
      <c r="C59" s="1" t="s">
        <v>84</v>
      </c>
      <c r="D59" s="38"/>
      <c r="E59" s="39">
        <f>+'[1]Estado de Resultados'!E35</f>
        <v>16894673.18</v>
      </c>
      <c r="F59" s="6"/>
      <c r="G59" s="5"/>
      <c r="H59" s="5"/>
      <c r="I59" s="5"/>
      <c r="J59" s="5"/>
      <c r="K59" s="5"/>
      <c r="L59" s="5"/>
      <c r="M59" s="5"/>
      <c r="N59" s="5"/>
      <c r="O59" s="5"/>
    </row>
    <row r="60" spans="1:15" ht="15.75" thickBot="1" x14ac:dyDescent="0.25">
      <c r="C60" s="7" t="s">
        <v>85</v>
      </c>
      <c r="D60" s="38"/>
      <c r="E60" s="40">
        <f>+E54+E57+E58+E59</f>
        <v>122136345.88999993</v>
      </c>
      <c r="F60" s="6"/>
      <c r="G60" s="5"/>
      <c r="H60" s="5"/>
      <c r="I60" s="5"/>
      <c r="J60" s="5"/>
      <c r="K60" s="5"/>
      <c r="L60" s="5"/>
      <c r="M60" s="5"/>
      <c r="N60" s="5"/>
      <c r="O60" s="5"/>
    </row>
    <row r="61" spans="1:15" ht="15.75" thickTop="1" x14ac:dyDescent="0.2">
      <c r="D61" s="30"/>
      <c r="E61" s="41"/>
      <c r="F61" s="6"/>
      <c r="G61" s="5"/>
      <c r="H61" s="5"/>
      <c r="I61" s="5"/>
      <c r="J61" s="5"/>
      <c r="K61" s="5"/>
      <c r="L61" s="5"/>
      <c r="M61" s="5"/>
      <c r="N61" s="5"/>
      <c r="O61" s="5"/>
    </row>
    <row r="62" spans="1:15" ht="14.25" customHeight="1" x14ac:dyDescent="0.2">
      <c r="C62" s="7"/>
      <c r="D62" s="30"/>
      <c r="E62" s="9"/>
      <c r="F62" s="6"/>
      <c r="G62" s="5"/>
      <c r="H62" s="5"/>
      <c r="I62" s="5"/>
      <c r="J62" s="5"/>
      <c r="K62" s="5"/>
      <c r="L62" s="5"/>
      <c r="M62" s="5"/>
      <c r="N62" s="5"/>
      <c r="O62" s="5"/>
    </row>
    <row r="63" spans="1:15" x14ac:dyDescent="0.2">
      <c r="C63" s="7"/>
      <c r="D63" s="30"/>
      <c r="E63" s="9"/>
      <c r="F63" s="6"/>
      <c r="G63" s="5"/>
      <c r="H63" s="5"/>
      <c r="I63" s="5"/>
      <c r="J63" s="5"/>
      <c r="K63" s="5"/>
      <c r="L63" s="5"/>
      <c r="M63" s="5"/>
      <c r="N63" s="5"/>
      <c r="O63" s="5"/>
    </row>
    <row r="64" spans="1:15" ht="33.75" customHeight="1" x14ac:dyDescent="0.2">
      <c r="D64" s="30"/>
      <c r="E64" s="9"/>
      <c r="F64" s="6"/>
      <c r="G64" s="5"/>
      <c r="H64" s="5"/>
      <c r="I64" s="5"/>
      <c r="J64" s="5"/>
      <c r="K64" s="5"/>
      <c r="L64" s="5"/>
      <c r="M64" s="5"/>
      <c r="N64" s="5"/>
      <c r="O64" s="5"/>
    </row>
    <row r="65" spans="3:15" x14ac:dyDescent="0.2">
      <c r="C65" s="7" t="s">
        <v>86</v>
      </c>
      <c r="D65" s="8"/>
      <c r="E65" s="11" t="s">
        <v>87</v>
      </c>
      <c r="F65" s="6"/>
      <c r="G65" s="5"/>
      <c r="H65" s="5"/>
      <c r="I65" s="5"/>
      <c r="J65" s="5"/>
      <c r="K65" s="5"/>
      <c r="L65" s="5"/>
      <c r="M65" s="5"/>
      <c r="N65" s="5"/>
      <c r="O65" s="5"/>
    </row>
    <row r="66" spans="3:15" x14ac:dyDescent="0.2">
      <c r="C66" s="7"/>
      <c r="D66" s="8"/>
      <c r="E66" s="9"/>
      <c r="F66" s="6"/>
      <c r="G66" s="5"/>
      <c r="H66" s="5"/>
      <c r="I66" s="5"/>
      <c r="J66" s="5"/>
      <c r="K66" s="5"/>
      <c r="L66" s="5"/>
      <c r="M66" s="5"/>
      <c r="N66" s="5"/>
      <c r="O66" s="5"/>
    </row>
    <row r="67" spans="3:15" x14ac:dyDescent="0.2">
      <c r="C67" s="7"/>
      <c r="D67" s="8"/>
      <c r="E67" s="9"/>
      <c r="F67" s="6"/>
      <c r="G67" s="5"/>
      <c r="H67" s="5"/>
      <c r="I67" s="5"/>
      <c r="J67" s="5"/>
      <c r="K67" s="5"/>
      <c r="L67" s="5"/>
      <c r="M67" s="5"/>
      <c r="N67" s="5"/>
      <c r="O67" s="5"/>
    </row>
    <row r="68" spans="3:15" x14ac:dyDescent="0.2">
      <c r="E68" s="9"/>
      <c r="F68" s="6"/>
      <c r="G68" s="5"/>
      <c r="H68" s="5"/>
      <c r="I68" s="5"/>
      <c r="J68" s="5"/>
      <c r="K68" s="5"/>
      <c r="L68" s="5"/>
      <c r="M68" s="5"/>
      <c r="N68" s="5"/>
      <c r="O68" s="5"/>
    </row>
    <row r="69" spans="3:15" x14ac:dyDescent="0.2">
      <c r="C69" s="7" t="s">
        <v>88</v>
      </c>
      <c r="D69" s="8"/>
      <c r="E69" s="11" t="s">
        <v>89</v>
      </c>
      <c r="F69" s="6"/>
      <c r="G69" s="5"/>
      <c r="H69" s="5"/>
      <c r="I69" s="5"/>
      <c r="J69" s="5"/>
      <c r="K69" s="5"/>
      <c r="L69" s="5"/>
      <c r="M69" s="5"/>
      <c r="N69" s="5"/>
      <c r="O69" s="5"/>
    </row>
    <row r="70" spans="3:15" x14ac:dyDescent="0.2">
      <c r="C70" s="42" t="s">
        <v>90</v>
      </c>
      <c r="D70" s="43"/>
      <c r="E70" s="11" t="s">
        <v>91</v>
      </c>
      <c r="F70" s="6"/>
      <c r="G70" s="5"/>
      <c r="H70" s="5"/>
      <c r="I70" s="5"/>
      <c r="J70" s="5"/>
      <c r="K70" s="5"/>
      <c r="L70" s="5"/>
      <c r="M70" s="5"/>
      <c r="N70" s="5"/>
      <c r="O70" s="5"/>
    </row>
    <row r="71" spans="3:15" x14ac:dyDescent="0.2">
      <c r="D71" s="1"/>
      <c r="E71" s="9"/>
      <c r="F71" s="6"/>
      <c r="G71" s="5"/>
      <c r="H71" s="5"/>
      <c r="I71" s="5"/>
      <c r="J71" s="5"/>
      <c r="K71" s="5"/>
      <c r="L71" s="5"/>
      <c r="M71" s="5"/>
      <c r="N71" s="5"/>
      <c r="O71" s="5"/>
    </row>
    <row r="72" spans="3:15" x14ac:dyDescent="0.2">
      <c r="D72" s="1"/>
      <c r="E72" s="9"/>
      <c r="F72" s="6"/>
      <c r="G72" s="5"/>
      <c r="H72" s="5"/>
      <c r="I72" s="5"/>
      <c r="J72" s="5"/>
      <c r="K72" s="5"/>
      <c r="L72" s="5"/>
      <c r="M72" s="5"/>
      <c r="N72" s="5"/>
      <c r="O72" s="5"/>
    </row>
    <row r="73" spans="3:15" x14ac:dyDescent="0.2">
      <c r="D73" s="1"/>
      <c r="E73" s="9"/>
      <c r="F73" s="6"/>
      <c r="G73" s="5"/>
      <c r="H73" s="5"/>
      <c r="I73" s="5"/>
      <c r="J73" s="5"/>
      <c r="K73" s="5"/>
      <c r="L73" s="5"/>
      <c r="M73" s="5"/>
      <c r="N73" s="5"/>
      <c r="O73" s="5"/>
    </row>
    <row r="74" spans="3:15" x14ac:dyDescent="0.2">
      <c r="C74" s="44"/>
      <c r="D74" s="45"/>
      <c r="E74" s="45"/>
      <c r="F74" s="6"/>
      <c r="G74" s="5"/>
      <c r="H74" s="5"/>
      <c r="I74" s="5"/>
      <c r="J74" s="5"/>
      <c r="K74" s="5"/>
      <c r="L74" s="5"/>
      <c r="M74" s="5"/>
      <c r="N74" s="5"/>
      <c r="O74" s="5"/>
    </row>
    <row r="75" spans="3:15" x14ac:dyDescent="0.2">
      <c r="D75" s="1"/>
      <c r="E75" s="5"/>
      <c r="F75" s="6"/>
      <c r="G75" s="5"/>
      <c r="H75" s="5"/>
      <c r="I75" s="5"/>
      <c r="J75" s="5"/>
      <c r="K75" s="5"/>
      <c r="L75" s="5"/>
      <c r="M75" s="5"/>
      <c r="N75" s="5"/>
      <c r="O75" s="5"/>
    </row>
    <row r="76" spans="3:15" x14ac:dyDescent="0.2">
      <c r="D76" s="1"/>
      <c r="E76" s="5"/>
      <c r="F76" s="6"/>
      <c r="G76" s="5"/>
      <c r="H76" s="5"/>
      <c r="I76" s="5"/>
      <c r="J76" s="5"/>
      <c r="K76" s="5"/>
      <c r="L76" s="5"/>
      <c r="M76" s="5"/>
      <c r="N76" s="5"/>
      <c r="O76" s="5"/>
    </row>
    <row r="77" spans="3:15" x14ac:dyDescent="0.2">
      <c r="D77" s="1"/>
      <c r="E77" s="5"/>
      <c r="F77" s="6"/>
      <c r="G77" s="5"/>
      <c r="H77" s="5"/>
      <c r="I77" s="5"/>
      <c r="J77" s="5"/>
      <c r="K77" s="5"/>
      <c r="L77" s="5"/>
      <c r="M77" s="5"/>
      <c r="N77" s="5"/>
      <c r="O77" s="5"/>
    </row>
    <row r="78" spans="3:15" x14ac:dyDescent="0.2">
      <c r="D78" s="1"/>
      <c r="E78" s="5"/>
      <c r="F78" s="6"/>
      <c r="G78" s="5"/>
      <c r="H78" s="5"/>
      <c r="I78" s="5"/>
      <c r="J78" s="5"/>
      <c r="K78" s="5"/>
      <c r="L78" s="5"/>
      <c r="M78" s="5"/>
      <c r="N78" s="5"/>
      <c r="O78" s="5"/>
    </row>
    <row r="79" spans="3:15" x14ac:dyDescent="0.2">
      <c r="D79" s="1"/>
      <c r="E79" s="5"/>
      <c r="F79" s="6"/>
      <c r="G79" s="5"/>
      <c r="H79" s="5"/>
      <c r="I79" s="5"/>
      <c r="J79" s="5"/>
      <c r="K79" s="5"/>
      <c r="L79" s="5"/>
      <c r="M79" s="5"/>
      <c r="N79" s="5"/>
      <c r="O79" s="5"/>
    </row>
    <row r="80" spans="3:15" x14ac:dyDescent="0.2">
      <c r="D80" s="1"/>
      <c r="E80" s="5"/>
      <c r="F80" s="6"/>
      <c r="G80" s="5"/>
      <c r="H80" s="5"/>
      <c r="I80" s="5"/>
      <c r="J80" s="5"/>
      <c r="K80" s="5"/>
      <c r="L80" s="5"/>
      <c r="M80" s="5"/>
      <c r="N80" s="5"/>
      <c r="O80" s="5"/>
    </row>
    <row r="81" spans="4:15" x14ac:dyDescent="0.2">
      <c r="D81" s="1"/>
      <c r="E81" s="5"/>
      <c r="F81" s="6"/>
      <c r="G81" s="5"/>
      <c r="H81" s="5"/>
      <c r="I81" s="5"/>
      <c r="J81" s="5"/>
      <c r="K81" s="5"/>
      <c r="L81" s="5"/>
      <c r="M81" s="5"/>
      <c r="N81" s="5"/>
      <c r="O81" s="5"/>
    </row>
    <row r="82" spans="4:15" x14ac:dyDescent="0.2">
      <c r="D82" s="1"/>
      <c r="E82" s="5"/>
      <c r="F82" s="6"/>
      <c r="G82" s="5"/>
      <c r="H82" s="5"/>
      <c r="I82" s="5"/>
      <c r="J82" s="5"/>
      <c r="K82" s="5"/>
      <c r="L82" s="5"/>
      <c r="M82" s="5"/>
      <c r="N82" s="5"/>
      <c r="O82" s="5"/>
    </row>
    <row r="83" spans="4:15" x14ac:dyDescent="0.2">
      <c r="D83" s="1"/>
      <c r="E83" s="5"/>
      <c r="F83" s="6"/>
      <c r="G83" s="5"/>
      <c r="H83" s="5"/>
      <c r="I83" s="5"/>
      <c r="J83" s="5"/>
      <c r="K83" s="5"/>
      <c r="L83" s="5"/>
      <c r="M83" s="5"/>
      <c r="N83" s="5"/>
      <c r="O83" s="5"/>
    </row>
    <row r="84" spans="4:15" x14ac:dyDescent="0.2">
      <c r="D84" s="1"/>
      <c r="E84" s="5"/>
      <c r="F84" s="6"/>
      <c r="G84" s="5"/>
      <c r="H84" s="5"/>
      <c r="I84" s="5"/>
      <c r="J84" s="5"/>
      <c r="K84" s="5"/>
      <c r="L84" s="5"/>
      <c r="M84" s="5"/>
      <c r="N84" s="5"/>
      <c r="O84" s="5"/>
    </row>
    <row r="85" spans="4:15" x14ac:dyDescent="0.2">
      <c r="D85" s="1"/>
      <c r="E85" s="5"/>
      <c r="F85" s="6"/>
      <c r="G85" s="5"/>
      <c r="H85" s="5"/>
      <c r="I85" s="5"/>
      <c r="J85" s="5"/>
      <c r="K85" s="5"/>
      <c r="L85" s="5"/>
      <c r="M85" s="5"/>
      <c r="N85" s="5"/>
      <c r="O85" s="5"/>
    </row>
    <row r="86" spans="4:15" x14ac:dyDescent="0.2">
      <c r="D86" s="1"/>
      <c r="E86" s="5"/>
      <c r="F86" s="6"/>
      <c r="G86" s="5"/>
      <c r="H86" s="5"/>
      <c r="I86" s="5"/>
      <c r="J86" s="5"/>
      <c r="K86" s="5"/>
      <c r="L86" s="5"/>
      <c r="M86" s="5"/>
      <c r="N86" s="5"/>
      <c r="O86" s="5"/>
    </row>
    <row r="87" spans="4:15" x14ac:dyDescent="0.2">
      <c r="D87" s="1"/>
      <c r="E87" s="5"/>
      <c r="F87" s="6"/>
      <c r="G87" s="5"/>
      <c r="H87" s="5"/>
      <c r="I87" s="5"/>
      <c r="J87" s="5"/>
      <c r="K87" s="5"/>
      <c r="L87" s="5"/>
      <c r="M87" s="5"/>
      <c r="N87" s="5"/>
      <c r="O87" s="5"/>
    </row>
    <row r="88" spans="4:15" x14ac:dyDescent="0.2">
      <c r="D88" s="1"/>
      <c r="E88" s="5"/>
      <c r="F88" s="6"/>
      <c r="G88" s="5"/>
      <c r="H88" s="5"/>
      <c r="I88" s="5"/>
      <c r="J88" s="5"/>
      <c r="K88" s="5"/>
      <c r="L88" s="5"/>
      <c r="M88" s="5"/>
      <c r="N88" s="5"/>
      <c r="O88" s="5"/>
    </row>
    <row r="89" spans="4:15" x14ac:dyDescent="0.2">
      <c r="D89" s="1"/>
      <c r="E89" s="5"/>
      <c r="F89" s="6"/>
      <c r="G89" s="5"/>
      <c r="H89" s="5"/>
      <c r="I89" s="5"/>
      <c r="J89" s="5"/>
      <c r="K89" s="5"/>
      <c r="L89" s="5"/>
      <c r="M89" s="5"/>
      <c r="N89" s="5"/>
      <c r="O89" s="5"/>
    </row>
    <row r="90" spans="4:15" x14ac:dyDescent="0.2">
      <c r="D90" s="1"/>
      <c r="E90" s="5"/>
      <c r="F90" s="6"/>
      <c r="G90" s="5"/>
      <c r="H90" s="5"/>
      <c r="I90" s="5"/>
      <c r="J90" s="5"/>
      <c r="K90" s="5"/>
      <c r="L90" s="5"/>
      <c r="M90" s="5"/>
      <c r="N90" s="5"/>
      <c r="O90" s="5"/>
    </row>
    <row r="91" spans="4:15" x14ac:dyDescent="0.2">
      <c r="D91" s="1"/>
      <c r="E91" s="5"/>
      <c r="F91" s="6"/>
      <c r="G91" s="5"/>
      <c r="H91" s="5"/>
      <c r="I91" s="5"/>
      <c r="J91" s="5"/>
      <c r="K91" s="5"/>
      <c r="L91" s="5"/>
      <c r="M91" s="5"/>
      <c r="N91" s="5"/>
      <c r="O91" s="5"/>
    </row>
    <row r="92" spans="4:15" x14ac:dyDescent="0.2">
      <c r="D92" s="1"/>
      <c r="E92" s="5"/>
      <c r="F92" s="6"/>
      <c r="G92" s="5"/>
      <c r="H92" s="5"/>
      <c r="I92" s="5"/>
      <c r="J92" s="5"/>
      <c r="K92" s="5"/>
      <c r="L92" s="5"/>
      <c r="M92" s="5"/>
      <c r="N92" s="5"/>
      <c r="O92" s="5"/>
    </row>
    <row r="93" spans="4:15" x14ac:dyDescent="0.2">
      <c r="D93" s="1"/>
      <c r="E93" s="5"/>
      <c r="F93" s="6"/>
      <c r="G93" s="5"/>
      <c r="H93" s="5"/>
      <c r="I93" s="5"/>
      <c r="J93" s="5"/>
      <c r="K93" s="5"/>
      <c r="L93" s="5"/>
      <c r="M93" s="5"/>
      <c r="N93" s="5"/>
      <c r="O93" s="5"/>
    </row>
    <row r="94" spans="4:15" x14ac:dyDescent="0.2">
      <c r="D94" s="1"/>
      <c r="E94" s="5"/>
      <c r="F94" s="6"/>
      <c r="G94" s="5"/>
      <c r="H94" s="5"/>
      <c r="I94" s="5"/>
      <c r="J94" s="5"/>
      <c r="K94" s="5"/>
      <c r="L94" s="5"/>
      <c r="M94" s="5"/>
      <c r="N94" s="5"/>
      <c r="O94" s="5"/>
    </row>
    <row r="95" spans="4:15" x14ac:dyDescent="0.2">
      <c r="D95" s="1"/>
      <c r="E95" s="5"/>
      <c r="F95" s="6"/>
      <c r="G95" s="5"/>
      <c r="H95" s="5"/>
      <c r="I95" s="5"/>
      <c r="J95" s="5"/>
      <c r="K95" s="5"/>
      <c r="L95" s="5"/>
      <c r="M95" s="5"/>
      <c r="N95" s="5"/>
      <c r="O95" s="5"/>
    </row>
    <row r="96" spans="4:15" x14ac:dyDescent="0.2">
      <c r="D96" s="1"/>
      <c r="E96" s="5"/>
      <c r="F96" s="6"/>
      <c r="G96" s="5"/>
      <c r="H96" s="5"/>
      <c r="I96" s="5"/>
      <c r="J96" s="5"/>
      <c r="K96" s="5"/>
      <c r="L96" s="5"/>
      <c r="M96" s="5"/>
      <c r="N96" s="5"/>
      <c r="O96" s="5"/>
    </row>
    <row r="97" spans="4:15" x14ac:dyDescent="0.2">
      <c r="D97" s="1"/>
      <c r="E97" s="5"/>
      <c r="F97" s="6"/>
      <c r="G97" s="5"/>
      <c r="H97" s="5"/>
      <c r="I97" s="5"/>
      <c r="J97" s="5"/>
      <c r="K97" s="5"/>
      <c r="L97" s="5"/>
      <c r="M97" s="5"/>
      <c r="N97" s="5"/>
      <c r="O97" s="5"/>
    </row>
    <row r="98" spans="4:15" x14ac:dyDescent="0.2">
      <c r="D98" s="1"/>
      <c r="E98" s="5"/>
      <c r="F98" s="6"/>
      <c r="G98" s="5"/>
      <c r="H98" s="5"/>
      <c r="I98" s="5"/>
      <c r="J98" s="5"/>
      <c r="K98" s="5"/>
      <c r="L98" s="5"/>
      <c r="M98" s="5"/>
      <c r="N98" s="5"/>
      <c r="O98" s="5"/>
    </row>
    <row r="99" spans="4:15" x14ac:dyDescent="0.2">
      <c r="D99" s="1"/>
      <c r="E99" s="5"/>
      <c r="F99" s="6"/>
      <c r="G99" s="5"/>
      <c r="H99" s="5"/>
      <c r="I99" s="5"/>
      <c r="J99" s="5"/>
      <c r="K99" s="5"/>
      <c r="L99" s="5"/>
      <c r="M99" s="5"/>
      <c r="N99" s="5"/>
      <c r="O99" s="5"/>
    </row>
    <row r="100" spans="4:15" x14ac:dyDescent="0.2">
      <c r="D100" s="1"/>
      <c r="E100" s="5"/>
      <c r="F100" s="6"/>
      <c r="G100" s="5"/>
      <c r="H100" s="5"/>
      <c r="I100" s="5"/>
      <c r="J100" s="5"/>
      <c r="K100" s="5"/>
      <c r="L100" s="5"/>
      <c r="M100" s="5"/>
      <c r="N100" s="5"/>
      <c r="O100" s="5"/>
    </row>
    <row r="101" spans="4:15" x14ac:dyDescent="0.2">
      <c r="D101" s="1"/>
      <c r="E101" s="5"/>
      <c r="F101" s="6"/>
      <c r="G101" s="5"/>
      <c r="H101" s="5"/>
      <c r="I101" s="5"/>
      <c r="J101" s="5"/>
      <c r="K101" s="5"/>
      <c r="L101" s="5"/>
      <c r="M101" s="5"/>
      <c r="N101" s="5"/>
      <c r="O101" s="5"/>
    </row>
    <row r="102" spans="4:15" x14ac:dyDescent="0.2">
      <c r="D102" s="1"/>
      <c r="E102" s="5"/>
      <c r="F102" s="6"/>
      <c r="G102" s="5"/>
      <c r="H102" s="5"/>
      <c r="I102" s="5"/>
      <c r="J102" s="5"/>
      <c r="K102" s="5"/>
      <c r="L102" s="5"/>
      <c r="M102" s="5"/>
      <c r="N102" s="5"/>
      <c r="O102" s="5"/>
    </row>
    <row r="103" spans="4:15" x14ac:dyDescent="0.2">
      <c r="D103" s="1"/>
      <c r="E103" s="5"/>
      <c r="F103" s="6"/>
      <c r="G103" s="5"/>
      <c r="H103" s="5"/>
      <c r="I103" s="5"/>
      <c r="J103" s="5"/>
      <c r="K103" s="5"/>
      <c r="L103" s="5"/>
      <c r="M103" s="5"/>
      <c r="N103" s="5"/>
      <c r="O103" s="5"/>
    </row>
    <row r="104" spans="4:15" x14ac:dyDescent="0.2">
      <c r="D104" s="1"/>
      <c r="E104" s="5"/>
      <c r="F104" s="6"/>
      <c r="G104" s="5"/>
      <c r="H104" s="5"/>
      <c r="I104" s="5"/>
      <c r="J104" s="5"/>
      <c r="K104" s="5"/>
      <c r="L104" s="5"/>
      <c r="M104" s="5"/>
      <c r="N104" s="5"/>
      <c r="O104" s="5"/>
    </row>
    <row r="105" spans="4:15" x14ac:dyDescent="0.2">
      <c r="D105" s="1"/>
      <c r="E105" s="5"/>
      <c r="F105" s="6"/>
      <c r="G105" s="5"/>
      <c r="H105" s="5"/>
      <c r="I105" s="5"/>
      <c r="J105" s="5"/>
      <c r="K105" s="5"/>
      <c r="L105" s="5"/>
      <c r="M105" s="5"/>
      <c r="N105" s="5"/>
      <c r="O105" s="5"/>
    </row>
    <row r="106" spans="4:15" x14ac:dyDescent="0.2">
      <c r="D106" s="1"/>
      <c r="E106" s="5"/>
      <c r="F106" s="6"/>
      <c r="G106" s="5"/>
      <c r="H106" s="5"/>
      <c r="I106" s="5"/>
      <c r="J106" s="5"/>
      <c r="K106" s="5"/>
      <c r="L106" s="5"/>
      <c r="M106" s="5"/>
      <c r="N106" s="5"/>
      <c r="O106" s="5"/>
    </row>
    <row r="107" spans="4:15" x14ac:dyDescent="0.2">
      <c r="D107" s="1"/>
      <c r="E107" s="5"/>
      <c r="F107" s="6"/>
      <c r="G107" s="5"/>
      <c r="H107" s="5"/>
      <c r="I107" s="5"/>
      <c r="J107" s="5"/>
      <c r="K107" s="5"/>
      <c r="L107" s="5"/>
      <c r="M107" s="5"/>
      <c r="N107" s="5"/>
      <c r="O107" s="5"/>
    </row>
    <row r="108" spans="4:15" x14ac:dyDescent="0.2">
      <c r="D108" s="1"/>
      <c r="E108" s="5"/>
      <c r="F108" s="6"/>
      <c r="G108" s="5"/>
      <c r="H108" s="5"/>
      <c r="I108" s="5"/>
      <c r="J108" s="5"/>
      <c r="K108" s="5"/>
      <c r="L108" s="5"/>
      <c r="M108" s="5"/>
      <c r="N108" s="5"/>
      <c r="O108" s="5"/>
    </row>
    <row r="109" spans="4:15" x14ac:dyDescent="0.2">
      <c r="D109" s="1"/>
      <c r="E109" s="5"/>
    </row>
  </sheetData>
  <mergeCells count="3">
    <mergeCell ref="C5:E5"/>
    <mergeCell ref="C6:E6"/>
    <mergeCell ref="C7:E7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Castillo</dc:creator>
  <cp:lastModifiedBy>Jhonaika Peguero</cp:lastModifiedBy>
  <cp:lastPrinted>2021-08-09T14:09:13Z</cp:lastPrinted>
  <dcterms:created xsi:type="dcterms:W3CDTF">2021-08-09T14:04:57Z</dcterms:created>
  <dcterms:modified xsi:type="dcterms:W3CDTF">2021-08-09T14:57:18Z</dcterms:modified>
</cp:coreProperties>
</file>